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/>
  <mc:AlternateContent xmlns:mc="http://schemas.openxmlformats.org/markup-compatibility/2006">
    <mc:Choice Requires="x15">
      <x15ac:absPath xmlns:x15ac="http://schemas.microsoft.com/office/spreadsheetml/2010/11/ac" url="C:\Users\stulajter\Desktop\MURO 2.0  a IUS JMRR\MURO č.3\"/>
    </mc:Choice>
  </mc:AlternateContent>
  <xr:revisionPtr revIDLastSave="1" documentId="11_EF0CECF8944CFFC9E12949ADDE859EF11A0ADF30" xr6:coauthVersionLast="47" xr6:coauthVersionMax="47" xr10:uidLastSave="{AA8EE7A5-0552-45B6-ABE9-FFE11C8E2038}"/>
  <bookViews>
    <workbookView xWindow="-108" yWindow="-108" windowWidth="20592" windowHeight="7728" firstSheet="1" activeTab="1" xr2:uid="{00000000-000D-0000-FFFF-FFFF00000000}"/>
  </bookViews>
  <sheets>
    <sheet name="zdroj" sheetId="1" r:id="rId1"/>
    <sheet name="data + graf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39" i="2" l="1"/>
  <c r="E39" i="2"/>
  <c r="D39" i="2"/>
  <c r="C39" i="2"/>
  <c r="F33" i="2"/>
  <c r="E33" i="2"/>
  <c r="D33" i="2"/>
  <c r="C33" i="2"/>
  <c r="F12" i="2"/>
  <c r="E12" i="2"/>
  <c r="D12" i="2"/>
  <c r="C12" i="2"/>
  <c r="E106" i="1" l="1"/>
  <c r="D106" i="1"/>
  <c r="C106" i="1" l="1"/>
  <c r="C110" i="1" s="1"/>
  <c r="D110" i="1" l="1"/>
  <c r="E29" i="1"/>
  <c r="E109" i="1" s="1"/>
  <c r="D29" i="1"/>
  <c r="D109" i="1" s="1"/>
  <c r="C29" i="1" l="1"/>
  <c r="C109" i="1" s="1"/>
  <c r="C112" i="1" s="1"/>
  <c r="F110" i="1" l="1"/>
  <c r="F29" i="1"/>
  <c r="F109" i="1" s="1"/>
  <c r="E110" i="1" l="1"/>
  <c r="E112" i="1" s="1"/>
  <c r="D112" i="1"/>
  <c r="F111" i="1"/>
</calcChain>
</file>

<file path=xl/sharedStrings.xml><?xml version="1.0" encoding="utf-8"?>
<sst xmlns="http://schemas.openxmlformats.org/spreadsheetml/2006/main" count="106" uniqueCount="48">
  <si>
    <t>Minimálne čerpanie za VÚC a UMR za rok 2025 a 2026  z pohľadu dekomitmentu</t>
  </si>
  <si>
    <t>Údaje k 1.12.2024</t>
  </si>
  <si>
    <t>IÚI - VÚC</t>
  </si>
  <si>
    <t>Čerpanie národná úroveň (zdroj EÚ) k x.x.xxxx</t>
  </si>
  <si>
    <t>Minimálna požiadavka na čerpanie (zdroj EÚ) do roku 2025 (v mil. EUR)</t>
  </si>
  <si>
    <t>Minimálna požiadavka na čerpanie (zdroj EÚ) do roku 2026 (v mil. EUR)</t>
  </si>
  <si>
    <t>Alokácia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</si>
  <si>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</si>
  <si>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</si>
  <si>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</si>
  <si>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</si>
  <si>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</si>
  <si>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</si>
  <si>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</si>
  <si>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</si>
  <si>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Spolu</t>
  </si>
  <si>
    <t>dorobit</t>
  </si>
  <si>
    <t>IÚI - UMR</t>
  </si>
  <si>
    <t>UMR Bratislava</t>
  </si>
  <si>
    <t>UMR Trnava</t>
  </si>
  <si>
    <t>UMR Nitra</t>
  </si>
  <si>
    <t>UMR Nové Zámky-Komárno</t>
  </si>
  <si>
    <t>UMR Trenčín</t>
  </si>
  <si>
    <t>UMR Prievidza-Nováky</t>
  </si>
  <si>
    <t>UMR Žilina</t>
  </si>
  <si>
    <t>UMR Martin-Vrútky</t>
  </si>
  <si>
    <t>UMR Liptovský Mikuláš-Ružomberok</t>
  </si>
  <si>
    <t>UMR Banská Bystrica</t>
  </si>
  <si>
    <t>UMR Zvolen</t>
  </si>
  <si>
    <t>UMR Lučenec</t>
  </si>
  <si>
    <t>UMR Rimavská Sobota</t>
  </si>
  <si>
    <t>UMR Prešov</t>
  </si>
  <si>
    <t>UMR Poprad-Svit-Kežmarok</t>
  </si>
  <si>
    <t xml:space="preserve"> </t>
  </si>
  <si>
    <t>UMR Humenné</t>
  </si>
  <si>
    <t>UMR Košice</t>
  </si>
  <si>
    <t>UMR Michalovce</t>
  </si>
  <si>
    <t>čerpanie ITI-VUC</t>
  </si>
  <si>
    <t>čerpanie ITI-UMR</t>
  </si>
  <si>
    <t>Ostatné časti P SK</t>
  </si>
  <si>
    <t>Celkovo</t>
  </si>
  <si>
    <t>Pozn.</t>
  </si>
  <si>
    <t>Odhad čerpania za rok 2026 vychádza z predpokladu, že v roku 2026 bude potrebné vyčerpať celú alokáciu z roku 2023, vzhľadom na potencionálnu hrozbu dekomitmentu za rok 2025 zo zdrojov roku 2022.</t>
  </si>
  <si>
    <r>
      <t xml:space="preserve">Program Slovensko 2021 - 2027 - </t>
    </r>
    <r>
      <rPr>
        <b/>
        <sz val="11"/>
        <color theme="1"/>
        <rFont val="Calibri"/>
        <family val="2"/>
        <charset val="238"/>
        <scheme val="minor"/>
      </rPr>
      <t xml:space="preserve">Alokácie IÚI jednotlivých RP podľa opatrení - verzia 4.2 </t>
    </r>
    <r>
      <rPr>
        <sz val="11"/>
        <color theme="1"/>
        <rFont val="Calibri"/>
        <family val="2"/>
        <charset val="238"/>
        <scheme val="minor"/>
      </rPr>
      <t>- (schvaľované MV 14.10.2024)</t>
    </r>
  </si>
  <si>
    <r>
      <t xml:space="preserve">Program Slovensko 2021 - 2027 - </t>
    </r>
    <r>
      <rPr>
        <b/>
        <sz val="11"/>
        <color theme="1"/>
        <rFont val="Calibri"/>
        <family val="2"/>
        <charset val="238"/>
        <scheme val="minor"/>
      </rPr>
      <t>Alokácie IÚI - UMR jednotlivých KR UMR podľa opatrení - verzia 4.2</t>
    </r>
    <r>
      <rPr>
        <sz val="11"/>
        <color theme="1"/>
        <rFont val="Calibri"/>
        <family val="2"/>
        <charset val="238"/>
        <scheme val="minor"/>
      </rPr>
      <t xml:space="preserve"> - (schvaľované MV 14.10.2024)</t>
    </r>
  </si>
  <si>
    <t>Údaje k 1.1.2025</t>
  </si>
  <si>
    <r>
      <t xml:space="preserve">Program Slovensko 2021 - 2027 - </t>
    </r>
    <r>
      <rPr>
        <b/>
        <sz val="11"/>
        <color theme="1"/>
        <rFont val="Calibri"/>
        <family val="2"/>
        <charset val="238"/>
        <scheme val="minor"/>
      </rPr>
      <t>Alokácie IÚI jednotlivých RP podľa opatrení -  verzia 4.3 - (schválené MV 16.12.2024)</t>
    </r>
  </si>
  <si>
    <r>
      <t xml:space="preserve">Program Slovensko 2021 - 2027 - </t>
    </r>
    <r>
      <rPr>
        <b/>
        <sz val="11"/>
        <color theme="1"/>
        <rFont val="Calibri"/>
        <family val="2"/>
        <charset val="238"/>
        <scheme val="minor"/>
      </rPr>
      <t>Alokácie IÚI - UMR jednotlivých KR UMR podľa opatrení -  verzia 4.3 - (schválené MV 16.12.2024)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</si>
</sst>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&quot; mil. €&quot;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/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2" fillId="0" borderId="0" xfId="0" applyFont="1"/>
    <xf numFmtId="164" fontId="0" fillId="7" borderId="1" xfId="1" applyNumberFormat="1" applyFont="1" applyFill="1" applyBorder="1"/>
    <xf numFmtId="164" fontId="0" fillId="6" borderId="1" xfId="1" applyNumberFormat="1" applyFont="1" applyFill="1" applyBorder="1"/>
    <xf numFmtId="164" fontId="4" fillId="8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64" fontId="2" fillId="10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2" fillId="9" borderId="9" xfId="0" applyNumberFormat="1" applyFont="1" applyFill="1" applyBorder="1" applyAlignment="1">
      <alignment horizontal="center"/>
    </xf>
    <xf numFmtId="44" fontId="0" fillId="3" borderId="5" xfId="1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164" fontId="2" fillId="5" borderId="8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3" borderId="5" xfId="0" applyFill="1" applyBorder="1"/>
    <xf numFmtId="164" fontId="0" fillId="3" borderId="6" xfId="1" applyNumberFormat="1" applyFont="1" applyFill="1" applyBorder="1"/>
    <xf numFmtId="0" fontId="2" fillId="2" borderId="7" xfId="0" applyFont="1" applyFill="1" applyBorder="1"/>
    <xf numFmtId="164" fontId="2" fillId="5" borderId="8" xfId="0" applyNumberFormat="1" applyFont="1" applyFill="1" applyBorder="1"/>
    <xf numFmtId="164" fontId="2" fillId="10" borderId="8" xfId="1" applyNumberFormat="1" applyFont="1" applyFill="1" applyBorder="1"/>
    <xf numFmtId="164" fontId="2" fillId="4" borderId="8" xfId="1" applyNumberFormat="1" applyFont="1" applyFill="1" applyBorder="1"/>
    <xf numFmtId="164" fontId="2" fillId="9" borderId="9" xfId="1" applyNumberFormat="1" applyFont="1" applyFill="1" applyBorder="1"/>
    <xf numFmtId="0" fontId="0" fillId="3" borderId="10" xfId="0" applyFill="1" applyBorder="1" applyAlignment="1">
      <alignment horizontal="center"/>
    </xf>
    <xf numFmtId="164" fontId="0" fillId="8" borderId="11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3" borderId="10" xfId="0" applyFill="1" applyBorder="1" applyAlignment="1">
      <alignment wrapText="1"/>
    </xf>
    <xf numFmtId="164" fontId="0" fillId="7" borderId="1" xfId="3" applyNumberFormat="1" applyFont="1" applyFill="1" applyBorder="1"/>
    <xf numFmtId="164" fontId="0" fillId="6" borderId="1" xfId="3" applyNumberFormat="1" applyFont="1" applyFill="1" applyBorder="1"/>
    <xf numFmtId="0" fontId="2" fillId="5" borderId="3" xfId="0" applyFont="1" applyFill="1" applyBorder="1" applyAlignment="1">
      <alignment horizontal="center" wrapText="1"/>
    </xf>
    <xf numFmtId="44" fontId="0" fillId="3" borderId="5" xfId="3" applyFont="1" applyFill="1" applyBorder="1" applyAlignment="1">
      <alignment wrapText="1"/>
    </xf>
    <xf numFmtId="164" fontId="0" fillId="3" borderId="6" xfId="3" applyNumberFormat="1" applyFont="1" applyFill="1" applyBorder="1"/>
    <xf numFmtId="164" fontId="2" fillId="10" borderId="8" xfId="3" applyNumberFormat="1" applyFont="1" applyFill="1" applyBorder="1"/>
    <xf numFmtId="164" fontId="2" fillId="4" borderId="8" xfId="3" applyNumberFormat="1" applyFont="1" applyFill="1" applyBorder="1"/>
    <xf numFmtId="164" fontId="2" fillId="9" borderId="9" xfId="3" applyNumberFormat="1" applyFont="1" applyFill="1" applyBorder="1"/>
    <xf numFmtId="0" fontId="0" fillId="2" borderId="0" xfId="0" applyFill="1"/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4">
    <cellStyle name="Mena" xfId="1" builtinId="4"/>
    <cellStyle name="Mena 2" xfId="3" xr:uid="{00000000-0005-0000-0000-000001000000}"/>
    <cellStyle name="Normálna" xfId="0" builtinId="0"/>
    <cellStyle name="Normálna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Minimálna požiadavka na čerpanie (zdroj EÚ) v mil. EUR</a:t>
            </a:r>
            <a:r>
              <a:rPr lang="sk-SK" sz="1800" b="1" i="0" baseline="0">
                <a:effectLst/>
              </a:rPr>
              <a:t> za VÚC</a:t>
            </a:r>
            <a:endParaRPr lang="sk-SK" b="1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7587514698658882E-2"/>
          <c:y val="0.11233448851552964"/>
          <c:w val="0.9100060431954512"/>
          <c:h val="0.792127127188417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zdroj!$C$3</c:f>
              <c:strCache>
                <c:ptCount val="1"/>
                <c:pt idx="0">
                  <c:v>Čerpanie národná úroveň (zdroj EÚ) k x.x.xxxx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zdroj!$C$4:$C$28</c:f>
              <c:numCache>
                <c:formatCode>0.00" mil. €"</c:formatCode>
                <c:ptCount val="2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9-479E-B996-18BB98E9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658127"/>
        <c:axId val="544658543"/>
      </c:barChart>
      <c:barChart>
        <c:barDir val="bar"/>
        <c:grouping val="stacked"/>
        <c:varyColors val="0"/>
        <c:ser>
          <c:idx val="1"/>
          <c:order val="1"/>
          <c:tx>
            <c:strRef>
              <c:f>zdroj!$D$3</c:f>
              <c:strCache>
                <c:ptCount val="1"/>
                <c:pt idx="0">
                  <c:v>Minimálna požiadavka na čerpanie (zdroj EÚ) do roku 2025 (v mil. EUR)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zdroj!$D$4:$D$28</c:f>
              <c:numCache>
                <c:formatCode>0.00" mil. €"</c:formatCode>
                <c:ptCount val="25"/>
                <c:pt idx="2">
                  <c:v>19.149999999999999</c:v>
                </c:pt>
                <c:pt idx="5">
                  <c:v>16.22</c:v>
                </c:pt>
                <c:pt idx="8">
                  <c:v>17.46</c:v>
                </c:pt>
                <c:pt idx="11">
                  <c:v>17.93</c:v>
                </c:pt>
                <c:pt idx="14">
                  <c:v>16.940000000000001</c:v>
                </c:pt>
                <c:pt idx="17">
                  <c:v>27.36</c:v>
                </c:pt>
                <c:pt idx="20">
                  <c:v>37.020000000000003</c:v>
                </c:pt>
                <c:pt idx="23">
                  <c:v>27.23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B-4DE8-8E18-F709D5FAE006}"/>
            </c:ext>
          </c:extLst>
        </c:ser>
        <c:ser>
          <c:idx val="2"/>
          <c:order val="2"/>
          <c:tx>
            <c:strRef>
              <c:f>zdroj!$E$3</c:f>
              <c:strCache>
                <c:ptCount val="1"/>
                <c:pt idx="0">
                  <c:v>Minimálna požiadavka na čerpanie (zdroj EÚ) do roku 2026 (v mil. EUR)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zdroj!$E$4:$E$28</c:f>
              <c:numCache>
                <c:formatCode>0.00" mil. €"</c:formatCode>
                <c:ptCount val="25"/>
                <c:pt idx="2">
                  <c:v>25.3</c:v>
                </c:pt>
                <c:pt idx="5">
                  <c:v>21.37</c:v>
                </c:pt>
                <c:pt idx="8">
                  <c:v>23.01</c:v>
                </c:pt>
                <c:pt idx="11">
                  <c:v>23.65</c:v>
                </c:pt>
                <c:pt idx="14">
                  <c:v>22.32</c:v>
                </c:pt>
                <c:pt idx="17">
                  <c:v>36.06</c:v>
                </c:pt>
                <c:pt idx="20">
                  <c:v>48.81</c:v>
                </c:pt>
                <c:pt idx="23">
                  <c:v>35.89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B-4DE8-8E18-F709D5FAE006}"/>
            </c:ext>
          </c:extLst>
        </c:ser>
        <c:ser>
          <c:idx val="3"/>
          <c:order val="3"/>
          <c:tx>
            <c:strRef>
              <c:f>zdroj!$F$3</c:f>
              <c:strCache>
                <c:ptCount val="1"/>
                <c:pt idx="0">
                  <c:v>Alokácia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D70E-46F8-80D7-C0D0F25102D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70E-46F8-80D7-C0D0F25102D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70E-46F8-80D7-C0D0F25102D4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70E-46F8-80D7-C0D0F25102D4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70E-46F8-80D7-C0D0F25102D4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70E-46F8-80D7-C0D0F25102D4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0E-46F8-80D7-C0D0F25102D4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70E-46F8-80D7-C0D0F2510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zdroj!$F$4:$F$28</c:f>
              <c:numCache>
                <c:formatCode>0.00" mil. €"</c:formatCode>
                <c:ptCount val="25"/>
                <c:pt idx="1">
                  <c:v>152.33322899999999</c:v>
                </c:pt>
                <c:pt idx="4">
                  <c:v>128.78469200000001</c:v>
                </c:pt>
                <c:pt idx="7">
                  <c:v>138.67619999999999</c:v>
                </c:pt>
                <c:pt idx="10">
                  <c:v>142.52241100000001</c:v>
                </c:pt>
                <c:pt idx="13">
                  <c:v>134.49</c:v>
                </c:pt>
                <c:pt idx="16">
                  <c:v>217.275294</c:v>
                </c:pt>
                <c:pt idx="19">
                  <c:v>294.11598400000003</c:v>
                </c:pt>
                <c:pt idx="22">
                  <c:v>216.232754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D-4E42-9B16-189D3AB6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21655263"/>
        <c:axId val="321660255"/>
      </c:barChart>
      <c:catAx>
        <c:axId val="54465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8543"/>
        <c:crosses val="autoZero"/>
        <c:auto val="1"/>
        <c:lblAlgn val="ctr"/>
        <c:lblOffset val="100"/>
        <c:noMultiLvlLbl val="0"/>
      </c:catAx>
      <c:valAx>
        <c:axId val="544658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il.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8127"/>
        <c:crosses val="autoZero"/>
        <c:crossBetween val="between"/>
      </c:valAx>
      <c:valAx>
        <c:axId val="321660255"/>
        <c:scaling>
          <c:orientation val="minMax"/>
        </c:scaling>
        <c:delete val="0"/>
        <c:axPos val="t"/>
        <c:numFmt formatCode="0.00&quot; mil. 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1655263"/>
        <c:crosses val="max"/>
        <c:crossBetween val="between"/>
      </c:valAx>
      <c:catAx>
        <c:axId val="3216552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1660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Minimálna požiadavka na čerpanie (zdroj EÚ) v mil. EUR</a:t>
            </a:r>
            <a:r>
              <a:rPr lang="sk-SK" sz="1800" b="1" i="0" baseline="0">
                <a:effectLst/>
              </a:rPr>
              <a:t> za UMR</a:t>
            </a:r>
            <a:endParaRPr lang="sk-SK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87882971974474"/>
          <c:y val="4.9681769469631702E-2"/>
          <c:w val="0.84186350575200075"/>
          <c:h val="0.893242285302394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zdroj!$C$31</c:f>
              <c:strCache>
                <c:ptCount val="1"/>
                <c:pt idx="0">
                  <c:v>Čerpanie národná úroveň (zdroj EÚ) k x.x.xxxx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zdroj!$C$32:$C$105</c:f>
              <c:numCache>
                <c:formatCode>0.00" mil. €"</c:formatCode>
                <c:ptCount val="74"/>
                <c:pt idx="3">
                  <c:v>0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9">
                  <c:v>0</c:v>
                </c:pt>
                <c:pt idx="23">
                  <c:v>0</c:v>
                </c:pt>
                <c:pt idx="27">
                  <c:v>0</c:v>
                </c:pt>
                <c:pt idx="31">
                  <c:v>0</c:v>
                </c:pt>
                <c:pt idx="35">
                  <c:v>0</c:v>
                </c:pt>
                <c:pt idx="39">
                  <c:v>0</c:v>
                </c:pt>
                <c:pt idx="43">
                  <c:v>0</c:v>
                </c:pt>
                <c:pt idx="47">
                  <c:v>0</c:v>
                </c:pt>
                <c:pt idx="51">
                  <c:v>0</c:v>
                </c:pt>
                <c:pt idx="55">
                  <c:v>0</c:v>
                </c:pt>
                <c:pt idx="59">
                  <c:v>0</c:v>
                </c:pt>
                <c:pt idx="63">
                  <c:v>0</c:v>
                </c:pt>
                <c:pt idx="67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6-482A-89B3-A7C0EC947EF6}"/>
            </c:ext>
          </c:extLst>
        </c:ser>
        <c:ser>
          <c:idx val="1"/>
          <c:order val="1"/>
          <c:tx>
            <c:strRef>
              <c:f>zdroj!$D$31</c:f>
              <c:strCache>
                <c:ptCount val="1"/>
                <c:pt idx="0">
                  <c:v>Minimálna požiadavka na čerpanie (zdroj EÚ) do roku 2025 (v mil. EUR)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2.8056575468365541E-2"/>
                  <c:y val="-2.119853240929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36-46DE-8FDD-E187D0D37514}"/>
                </c:ext>
              </c:extLst>
            </c:dLbl>
            <c:dLbl>
              <c:idx val="7"/>
              <c:layout>
                <c:manualLayout>
                  <c:x val="2.9239283524206978E-2"/>
                  <c:y val="-1.4984865947844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36-46DE-8FDD-E187D0D37514}"/>
                </c:ext>
              </c:extLst>
            </c:dLbl>
            <c:dLbl>
              <c:idx val="11"/>
              <c:layout>
                <c:manualLayout>
                  <c:x val="1.6457105806035266E-2"/>
                  <c:y val="-1.935781671807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36-46DE-8FDD-E187D0D37514}"/>
                </c:ext>
              </c:extLst>
            </c:dLbl>
            <c:dLbl>
              <c:idx val="15"/>
              <c:layout>
                <c:manualLayout>
                  <c:x val="1.2657698230525613E-2"/>
                  <c:y val="-1.693288950377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36-46DE-8FDD-E187D0D37514}"/>
                </c:ext>
              </c:extLst>
            </c:dLbl>
            <c:dLbl>
              <c:idx val="19"/>
              <c:layout>
                <c:manualLayout>
                  <c:x val="1.370228604896904E-2"/>
                  <c:y val="-1.6096504039726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A7-41E2-8EE8-9B06D26C1442}"/>
                </c:ext>
              </c:extLst>
            </c:dLbl>
            <c:dLbl>
              <c:idx val="23"/>
              <c:layout>
                <c:manualLayout>
                  <c:x val="1.8519856313357994E-2"/>
                  <c:y val="-1.5678311307702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A7-41E2-8EE8-9B06D26C1442}"/>
                </c:ext>
              </c:extLst>
            </c:dLbl>
            <c:dLbl>
              <c:idx val="27"/>
              <c:layout>
                <c:manualLayout>
                  <c:x val="8.0098115527363033E-3"/>
                  <c:y val="-2.182485852130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A7-41E2-8EE8-9B06D26C1442}"/>
                </c:ext>
              </c:extLst>
            </c:dLbl>
            <c:dLbl>
              <c:idx val="31"/>
              <c:layout>
                <c:manualLayout>
                  <c:x val="2.0680722348044037E-2"/>
                  <c:y val="-1.6932889503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A7-41E2-8EE8-9B06D26C1442}"/>
                </c:ext>
              </c:extLst>
            </c:dLbl>
            <c:dLbl>
              <c:idx val="35"/>
              <c:layout>
                <c:manualLayout>
                  <c:x val="1.7064272093197518E-2"/>
                  <c:y val="-1.8521431254032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A7-41E2-8EE8-9B06D26C1442}"/>
                </c:ext>
              </c:extLst>
            </c:dLbl>
            <c:dLbl>
              <c:idx val="39"/>
              <c:layout>
                <c:manualLayout>
                  <c:x val="8.264336932635799E-3"/>
                  <c:y val="-1.6096504039726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A7-41E2-8EE8-9B06D26C1442}"/>
                </c:ext>
              </c:extLst>
            </c:dLbl>
            <c:dLbl>
              <c:idx val="43"/>
              <c:layout>
                <c:manualLayout>
                  <c:x val="2.0680722348044037E-2"/>
                  <c:y val="-1.7727160378902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A7-41E2-8EE8-9B06D26C1442}"/>
                </c:ext>
              </c:extLst>
            </c:dLbl>
            <c:dLbl>
              <c:idx val="47"/>
              <c:layout>
                <c:manualLayout>
                  <c:x val="1.8095647346858881E-2"/>
                  <c:y val="-1.730896764687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A7-41E2-8EE8-9B06D26C1442}"/>
                </c:ext>
              </c:extLst>
            </c:dLbl>
            <c:dLbl>
              <c:idx val="51"/>
              <c:layout>
                <c:manualLayout>
                  <c:x val="2.4212391978872101E-2"/>
                  <c:y val="-1.814535311092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A7-41E2-8EE8-9B06D26C1442}"/>
                </c:ext>
              </c:extLst>
            </c:dLbl>
            <c:dLbl>
              <c:idx val="55"/>
              <c:layout>
                <c:manualLayout>
                  <c:x val="1.6372264012735446E-2"/>
                  <c:y val="-1.5720297498483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A7-41E2-8EE8-9B06D26C1442}"/>
                </c:ext>
              </c:extLst>
            </c:dLbl>
            <c:dLbl>
              <c:idx val="59"/>
              <c:layout>
                <c:manualLayout>
                  <c:x val="1.895733901392057E-2"/>
                  <c:y val="-2.05702803252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A7-41E2-8EE8-9B06D26C1442}"/>
                </c:ext>
              </c:extLst>
            </c:dLbl>
            <c:dLbl>
              <c:idx val="63"/>
              <c:layout>
                <c:manualLayout>
                  <c:x val="2.135951786372399E-2"/>
                  <c:y val="-1.647258218283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A7-41E2-8EE8-9B06D26C1442}"/>
                </c:ext>
              </c:extLst>
            </c:dLbl>
            <c:dLbl>
              <c:idx val="67"/>
              <c:layout>
                <c:manualLayout>
                  <c:x val="1.5608626703755641E-2"/>
                  <c:y val="-2.0152087593209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A7-41E2-8EE8-9B06D26C1442}"/>
                </c:ext>
              </c:extLst>
            </c:dLbl>
            <c:dLbl>
              <c:idx val="71"/>
              <c:layout>
                <c:manualLayout>
                  <c:x val="1.498054052235505E-2"/>
                  <c:y val="-2.2619129396432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A7-41E2-8EE8-9B06D26C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zdroj!$D$32:$D$105</c:f>
              <c:numCache>
                <c:formatCode>0.00" mil. €"</c:formatCode>
                <c:ptCount val="74"/>
                <c:pt idx="3">
                  <c:v>32.211799496917067</c:v>
                </c:pt>
                <c:pt idx="7">
                  <c:v>5.15</c:v>
                </c:pt>
                <c:pt idx="11">
                  <c:v>6.33</c:v>
                </c:pt>
                <c:pt idx="15">
                  <c:v>4.29</c:v>
                </c:pt>
                <c:pt idx="19">
                  <c:v>9.15</c:v>
                </c:pt>
                <c:pt idx="23">
                  <c:v>3.27</c:v>
                </c:pt>
                <c:pt idx="27">
                  <c:v>7.28</c:v>
                </c:pt>
                <c:pt idx="31">
                  <c:v>4.17</c:v>
                </c:pt>
                <c:pt idx="35">
                  <c:v>3.95</c:v>
                </c:pt>
                <c:pt idx="39">
                  <c:v>7.61</c:v>
                </c:pt>
                <c:pt idx="43">
                  <c:v>3.12</c:v>
                </c:pt>
                <c:pt idx="47">
                  <c:v>2.2799999999999998</c:v>
                </c:pt>
                <c:pt idx="51">
                  <c:v>1.94</c:v>
                </c:pt>
                <c:pt idx="55">
                  <c:v>6.69</c:v>
                </c:pt>
                <c:pt idx="59">
                  <c:v>5.21</c:v>
                </c:pt>
                <c:pt idx="63">
                  <c:v>2.3199999999999998</c:v>
                </c:pt>
                <c:pt idx="67">
                  <c:v>16.850000000000001</c:v>
                </c:pt>
                <c:pt idx="71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82A-89B3-A7C0EC947EF6}"/>
            </c:ext>
          </c:extLst>
        </c:ser>
        <c:ser>
          <c:idx val="2"/>
          <c:order val="2"/>
          <c:tx>
            <c:strRef>
              <c:f>zdroj!$E$31</c:f>
              <c:strCache>
                <c:ptCount val="1"/>
                <c:pt idx="0">
                  <c:v>Minimálna požiadavka na čerpanie (zdroj EÚ) do roku 2026 (v mil. EUR)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4.1584039711097427E-2"/>
                  <c:y val="-2.44598450876477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36-46DE-8FDD-E187D0D37514}"/>
                </c:ext>
              </c:extLst>
            </c:dLbl>
            <c:dLbl>
              <c:idx val="7"/>
              <c:layout>
                <c:manualLayout>
                  <c:x val="4.9097951899535572E-2"/>
                  <c:y val="-1.1186488145890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D236-46DE-8FDD-E187D0D37514}"/>
                </c:ext>
              </c:extLst>
            </c:dLbl>
            <c:dLbl>
              <c:idx val="11"/>
              <c:layout>
                <c:manualLayout>
                  <c:x val="4.1949893183142357E-2"/>
                  <c:y val="-1.0943912448700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36-46DE-8FDD-E187D0D37514}"/>
                </c:ext>
              </c:extLst>
            </c:dLbl>
            <c:dLbl>
              <c:idx val="15"/>
              <c:layout>
                <c:manualLayout>
                  <c:x val="3.7288793940570983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36-46DE-8FDD-E187D0D37514}"/>
                </c:ext>
              </c:extLst>
            </c:dLbl>
            <c:dLbl>
              <c:idx val="19"/>
              <c:layout>
                <c:manualLayout>
                  <c:x val="4.1173043309380465E-2"/>
                  <c:y val="-1.30452507134121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B8-4152-BCBD-C8174593659A}"/>
                </c:ext>
              </c:extLst>
            </c:dLbl>
            <c:dLbl>
              <c:idx val="23"/>
              <c:layout>
                <c:manualLayout>
                  <c:x val="3.9619343561856646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B8-4152-BCBD-C8174593659A}"/>
                </c:ext>
              </c:extLst>
            </c:dLbl>
            <c:dLbl>
              <c:idx val="27"/>
              <c:layout>
                <c:manualLayout>
                  <c:x val="3.9619343561856674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B8-4152-BCBD-C8174593659A}"/>
                </c:ext>
              </c:extLst>
            </c:dLbl>
            <c:dLbl>
              <c:idx val="31"/>
              <c:layout>
                <c:manualLayout>
                  <c:x val="4.1949893183142357E-2"/>
                  <c:y val="-9.78393803505923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B8-4152-BCBD-C8174593659A}"/>
                </c:ext>
              </c:extLst>
            </c:dLbl>
            <c:dLbl>
              <c:idx val="35"/>
              <c:layout>
                <c:manualLayout>
                  <c:x val="3.9619343561856674E-2"/>
                  <c:y val="-9.78393803505923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B8-4152-BCBD-C8174593659A}"/>
                </c:ext>
              </c:extLst>
            </c:dLbl>
            <c:dLbl>
              <c:idx val="39"/>
              <c:layout>
                <c:manualLayout>
                  <c:x val="4.117304330938043E-2"/>
                  <c:y val="-1.141459437423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B8-4152-BCBD-C8174593659A}"/>
                </c:ext>
              </c:extLst>
            </c:dLbl>
            <c:dLbl>
              <c:idx val="43"/>
              <c:layout>
                <c:manualLayout>
                  <c:x val="4.505729267818994E-2"/>
                  <c:y val="-1.1414594374235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B8-4152-BCBD-C8174593659A}"/>
                </c:ext>
              </c:extLst>
            </c:dLbl>
            <c:dLbl>
              <c:idx val="47"/>
              <c:layout>
                <c:manualLayout>
                  <c:x val="5.6710040784618373E-2"/>
                  <c:y val="-9.7839380350591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B8-4152-BCBD-C8174593659A}"/>
                </c:ext>
              </c:extLst>
            </c:dLbl>
            <c:dLbl>
              <c:idx val="51"/>
              <c:layout>
                <c:manualLayout>
                  <c:x val="5.5156341037094554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B8-4152-BCBD-C8174593659A}"/>
                </c:ext>
              </c:extLst>
            </c:dLbl>
            <c:dLbl>
              <c:idx val="55"/>
              <c:layout>
                <c:manualLayout>
                  <c:x val="4.2726743056904257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B8-4152-BCBD-C8174593659A}"/>
                </c:ext>
              </c:extLst>
            </c:dLbl>
            <c:dLbl>
              <c:idx val="59"/>
              <c:layout>
                <c:manualLayout>
                  <c:x val="3.7288793940570955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B8-4152-BCBD-C8174593659A}"/>
                </c:ext>
              </c:extLst>
            </c:dLbl>
            <c:dLbl>
              <c:idx val="63"/>
              <c:layout>
                <c:manualLayout>
                  <c:x val="5.6710040784618373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B8-4152-BCBD-C8174593659A}"/>
                </c:ext>
              </c:extLst>
            </c:dLbl>
            <c:dLbl>
              <c:idx val="67"/>
              <c:layout>
                <c:manualLayout>
                  <c:x val="2.8743445329190105E-2"/>
                  <c:y val="-2.28291887484712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B8-4152-BCBD-C8174593659A}"/>
                </c:ext>
              </c:extLst>
            </c:dLbl>
            <c:dLbl>
              <c:idx val="71"/>
              <c:layout>
                <c:manualLayout>
                  <c:x val="4.8941542046999416E-2"/>
                  <c:y val="-1.79372197309417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B8-4152-BCBD-C81745936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zdroj!$E$32:$E$105</c:f>
              <c:numCache>
                <c:formatCode>0.00" mil. €"</c:formatCode>
                <c:ptCount val="74"/>
                <c:pt idx="3">
                  <c:v>42.572049446288048</c:v>
                </c:pt>
                <c:pt idx="7">
                  <c:v>6.781154070092648</c:v>
                </c:pt>
                <c:pt idx="11">
                  <c:v>8.3294361874328828</c:v>
                </c:pt>
                <c:pt idx="15">
                  <c:v>5.6357002595730759</c:v>
                </c:pt>
                <c:pt idx="19">
                  <c:v>11.844833078892037</c:v>
                </c:pt>
                <c:pt idx="23">
                  <c:v>4.3098279229992862</c:v>
                </c:pt>
                <c:pt idx="27">
                  <c:v>9.5625110000000006</c:v>
                </c:pt>
                <c:pt idx="31">
                  <c:v>5.4783222154729225</c:v>
                </c:pt>
                <c:pt idx="35">
                  <c:v>5.1926006893604884</c:v>
                </c:pt>
                <c:pt idx="39">
                  <c:v>10.011363821009743</c:v>
                </c:pt>
                <c:pt idx="43">
                  <c:v>4.0909875723097526</c:v>
                </c:pt>
                <c:pt idx="47">
                  <c:v>2.9872364151027577</c:v>
                </c:pt>
                <c:pt idx="51">
                  <c:v>2.5436182253537014</c:v>
                </c:pt>
                <c:pt idx="55">
                  <c:v>8.7944882173015859</c:v>
                </c:pt>
                <c:pt idx="59">
                  <c:v>6.8430201531083403</c:v>
                </c:pt>
                <c:pt idx="63">
                  <c:v>3.0446441956455952</c:v>
                </c:pt>
                <c:pt idx="67">
                  <c:v>22.205456040540728</c:v>
                </c:pt>
                <c:pt idx="71">
                  <c:v>3.5274076220489956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6-4A53-9D67-AD750F005160}"/>
            </c:ext>
          </c:extLst>
        </c:ser>
        <c:ser>
          <c:idx val="3"/>
          <c:order val="3"/>
          <c:tx>
            <c:strRef>
              <c:f>zdroj!$F$31</c:f>
              <c:strCache>
                <c:ptCount val="1"/>
                <c:pt idx="0">
                  <c:v>Alokácia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25B-4261-B722-4E5DF42871A6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25B-4261-B722-4E5DF42871A6}"/>
              </c:ext>
            </c:extLst>
          </c:dPt>
          <c:dLbls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B8-4152-BCBD-C81745936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zdroj!$F$32:$F$105</c:f>
              <c:numCache>
                <c:formatCode>0.00" mil. €"</c:formatCode>
                <c:ptCount val="74"/>
                <c:pt idx="2">
                  <c:v>256.46466199999998</c:v>
                </c:pt>
                <c:pt idx="6">
                  <c:v>40.860602</c:v>
                </c:pt>
                <c:pt idx="10">
                  <c:v>50.189948999999999</c:v>
                </c:pt>
                <c:pt idx="14">
                  <c:v>33.958542000000001</c:v>
                </c:pt>
                <c:pt idx="18">
                  <c:v>71.372366</c:v>
                </c:pt>
                <c:pt idx="22">
                  <c:v>25.969349999999999</c:v>
                </c:pt>
                <c:pt idx="26">
                  <c:v>57.619979999999998</c:v>
                </c:pt>
                <c:pt idx="30">
                  <c:v>33.010243000000003</c:v>
                </c:pt>
                <c:pt idx="34">
                  <c:v>31.288595999999998</c:v>
                </c:pt>
                <c:pt idx="38">
                  <c:v>60.324592000000003</c:v>
                </c:pt>
                <c:pt idx="42">
                  <c:v>24.650703</c:v>
                </c:pt>
                <c:pt idx="46">
                  <c:v>17.999927</c:v>
                </c:pt>
                <c:pt idx="50">
                  <c:v>15.326855999999999</c:v>
                </c:pt>
                <c:pt idx="54">
                  <c:v>52.992171999999997</c:v>
                </c:pt>
                <c:pt idx="58">
                  <c:v>41.233383000000003</c:v>
                </c:pt>
                <c:pt idx="59">
                  <c:v>0</c:v>
                </c:pt>
                <c:pt idx="62">
                  <c:v>18.345844</c:v>
                </c:pt>
                <c:pt idx="66">
                  <c:v>133.801458</c:v>
                </c:pt>
                <c:pt idx="70">
                  <c:v>21.254788999999999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6-4A53-9D67-AD750F00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13192703"/>
        <c:axId val="1201279727"/>
      </c:barChart>
      <c:catAx>
        <c:axId val="121319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1279727"/>
        <c:crosses val="autoZero"/>
        <c:auto val="1"/>
        <c:lblAlgn val="ctr"/>
        <c:lblOffset val="100"/>
        <c:noMultiLvlLbl val="0"/>
      </c:catAx>
      <c:valAx>
        <c:axId val="1201279727"/>
        <c:scaling>
          <c:orientation val="minMax"/>
          <c:max val="27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il.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319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3922589706446"/>
          <c:y val="0.96754365748154869"/>
          <c:w val="0.68176926029517237"/>
          <c:h val="2.046088888782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Minimálna požiadavka na čerpanie (zdroj EÚ) v mil.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zdroj!$C$108</c:f>
              <c:strCache>
                <c:ptCount val="1"/>
                <c:pt idx="0">
                  <c:v>Čerpanie národná úroveň (zdroj EÚ) k x.x.xxxx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zdroj!$B$109:$B$111</c:f>
              <c:strCache>
                <c:ptCount val="3"/>
                <c:pt idx="0">
                  <c:v>čerpanie ITI-VUC</c:v>
                </c:pt>
                <c:pt idx="1">
                  <c:v>čerpanie ITI-UMR</c:v>
                </c:pt>
                <c:pt idx="2">
                  <c:v>Ostatné časti P SK</c:v>
                </c:pt>
              </c:strCache>
            </c:strRef>
          </c:cat>
          <c:val>
            <c:numRef>
              <c:f>zdroj!$C$109:$C$111</c:f>
              <c:numCache>
                <c:formatCode>0.00" mil. 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F-4652-BD45-D765A57846BE}"/>
            </c:ext>
          </c:extLst>
        </c:ser>
        <c:ser>
          <c:idx val="1"/>
          <c:order val="1"/>
          <c:tx>
            <c:strRef>
              <c:f>zdroj!$D$108</c:f>
              <c:strCache>
                <c:ptCount val="1"/>
                <c:pt idx="0">
                  <c:v>Minimálna požiadavka na čerpanie (zdroj EÚ) do roku 2025 (v mil. EUR)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zdroj!$B$109:$B$111</c:f>
              <c:strCache>
                <c:ptCount val="3"/>
                <c:pt idx="0">
                  <c:v>čerpanie ITI-VUC</c:v>
                </c:pt>
                <c:pt idx="1">
                  <c:v>čerpanie ITI-UMR</c:v>
                </c:pt>
                <c:pt idx="2">
                  <c:v>Ostatné časti P SK</c:v>
                </c:pt>
              </c:strCache>
            </c:strRef>
          </c:cat>
          <c:val>
            <c:numRef>
              <c:f>zdroj!$D$109:$D$111</c:f>
              <c:numCache>
                <c:formatCode>0.00" mil. €"</c:formatCode>
                <c:ptCount val="3"/>
                <c:pt idx="0">
                  <c:v>179.30999999999997</c:v>
                </c:pt>
                <c:pt idx="1">
                  <c:v>124.50179949691707</c:v>
                </c:pt>
                <c:pt idx="2">
                  <c:v>1233.07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F-4652-BD45-D765A57846BE}"/>
            </c:ext>
          </c:extLst>
        </c:ser>
        <c:ser>
          <c:idx val="2"/>
          <c:order val="2"/>
          <c:tx>
            <c:strRef>
              <c:f>zdroj!$E$108</c:f>
              <c:strCache>
                <c:ptCount val="1"/>
                <c:pt idx="0">
                  <c:v>Minimálna požiadavka na čerpanie (zdroj EÚ) do roku 2026 (v mil. EUR)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zdroj!$B$109:$B$111</c:f>
              <c:strCache>
                <c:ptCount val="3"/>
                <c:pt idx="0">
                  <c:v>čerpanie ITI-VUC</c:v>
                </c:pt>
                <c:pt idx="1">
                  <c:v>čerpanie ITI-UMR</c:v>
                </c:pt>
                <c:pt idx="2">
                  <c:v>Ostatné časti P SK</c:v>
                </c:pt>
              </c:strCache>
            </c:strRef>
          </c:cat>
          <c:val>
            <c:numRef>
              <c:f>zdroj!$E$109:$E$111</c:f>
              <c:numCache>
                <c:formatCode>0.00" mil. €"</c:formatCode>
                <c:ptCount val="3"/>
                <c:pt idx="0">
                  <c:v>236.41000000000003</c:v>
                </c:pt>
                <c:pt idx="1">
                  <c:v>163.75465713253257</c:v>
                </c:pt>
                <c:pt idx="2">
                  <c:v>1778.8064028674676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B-47EC-A341-7F8CB811F13E}"/>
            </c:ext>
          </c:extLst>
        </c:ser>
        <c:ser>
          <c:idx val="3"/>
          <c:order val="3"/>
          <c:tx>
            <c:strRef>
              <c:f>zdroj!$F$108</c:f>
              <c:strCache>
                <c:ptCount val="1"/>
                <c:pt idx="0">
                  <c:v>Alokácia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zdroj!$B$109:$B$111</c:f>
              <c:strCache>
                <c:ptCount val="3"/>
                <c:pt idx="0">
                  <c:v>čerpanie ITI-VUC</c:v>
                </c:pt>
                <c:pt idx="1">
                  <c:v>čerpanie ITI-UMR</c:v>
                </c:pt>
                <c:pt idx="2">
                  <c:v>Ostatné časti P SK</c:v>
                </c:pt>
              </c:strCache>
            </c:strRef>
          </c:cat>
          <c:val>
            <c:numRef>
              <c:f>zdroj!$F$109:$F$111</c:f>
              <c:numCache>
                <c:formatCode>0.00" mil. €"</c:formatCode>
                <c:ptCount val="3"/>
                <c:pt idx="0">
                  <c:v>1424.4305640000002</c:v>
                </c:pt>
                <c:pt idx="1">
                  <c:v>986.66401399999995</c:v>
                </c:pt>
                <c:pt idx="2">
                  <c:v>10182.640355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B-47EC-A341-7F8CB811F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3516943"/>
        <c:axId val="1183518191"/>
      </c:barChart>
      <c:catAx>
        <c:axId val="118351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83518191"/>
        <c:crosses val="autoZero"/>
        <c:auto val="1"/>
        <c:lblAlgn val="ctr"/>
        <c:lblOffset val="100"/>
        <c:noMultiLvlLbl val="0"/>
      </c:catAx>
      <c:valAx>
        <c:axId val="118351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il.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8351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Minimálna požiadavka na čerpanie (zdroj EÚ) v mil. EUR</a:t>
            </a:r>
            <a:r>
              <a:rPr lang="sk-SK" sz="1800" b="1" i="0" baseline="0">
                <a:effectLst/>
              </a:rPr>
              <a:t> za VÚC</a:t>
            </a:r>
            <a:endParaRPr lang="sk-SK" b="1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7587514698658882E-2"/>
          <c:y val="0.11233448851552964"/>
          <c:w val="0.9100060431954512"/>
          <c:h val="0.792127127188417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zdroj!$C$3</c:f>
              <c:strCache>
                <c:ptCount val="1"/>
                <c:pt idx="0">
                  <c:v>Čerpanie národná úroveň (zdroj EÚ) k x.x.xxxx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zdroj!$C$4:$C$28</c:f>
              <c:numCache>
                <c:formatCode>0.00" mil. €"</c:formatCode>
                <c:ptCount val="25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4D4-ADAF-910383CC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658127"/>
        <c:axId val="544658543"/>
      </c:barChart>
      <c:barChart>
        <c:barDir val="bar"/>
        <c:grouping val="stacked"/>
        <c:varyColors val="0"/>
        <c:ser>
          <c:idx val="1"/>
          <c:order val="1"/>
          <c:tx>
            <c:strRef>
              <c:f>zdroj!$D$3</c:f>
              <c:strCache>
                <c:ptCount val="1"/>
                <c:pt idx="0">
                  <c:v>Minimálna požiadavka na čerpanie (zdroj EÚ) do roku 2025 (v mil. EUR)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zdroj!$D$4:$D$28</c:f>
              <c:numCache>
                <c:formatCode>0.00" mil. €"</c:formatCode>
                <c:ptCount val="25"/>
                <c:pt idx="2">
                  <c:v>19.149999999999999</c:v>
                </c:pt>
                <c:pt idx="5">
                  <c:v>16.22</c:v>
                </c:pt>
                <c:pt idx="8">
                  <c:v>17.46</c:v>
                </c:pt>
                <c:pt idx="11">
                  <c:v>17.93</c:v>
                </c:pt>
                <c:pt idx="14">
                  <c:v>16.940000000000001</c:v>
                </c:pt>
                <c:pt idx="17">
                  <c:v>27.36</c:v>
                </c:pt>
                <c:pt idx="20">
                  <c:v>37.020000000000003</c:v>
                </c:pt>
                <c:pt idx="23">
                  <c:v>27.23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9-44D4-ADAF-910383CCBA25}"/>
            </c:ext>
          </c:extLst>
        </c:ser>
        <c:ser>
          <c:idx val="2"/>
          <c:order val="2"/>
          <c:tx>
            <c:strRef>
              <c:f>zdroj!$E$3</c:f>
              <c:strCache>
                <c:ptCount val="1"/>
                <c:pt idx="0">
                  <c:v>Minimálna požiadavka na čerpanie (zdroj EÚ) do roku 2026 (v mil. EUR)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zdroj!$E$4:$E$28</c:f>
              <c:numCache>
                <c:formatCode>0.00" mil. €"</c:formatCode>
                <c:ptCount val="25"/>
                <c:pt idx="2">
                  <c:v>25.3</c:v>
                </c:pt>
                <c:pt idx="5">
                  <c:v>21.37</c:v>
                </c:pt>
                <c:pt idx="8">
                  <c:v>23.01</c:v>
                </c:pt>
                <c:pt idx="11">
                  <c:v>23.65</c:v>
                </c:pt>
                <c:pt idx="14">
                  <c:v>22.32</c:v>
                </c:pt>
                <c:pt idx="17">
                  <c:v>36.06</c:v>
                </c:pt>
                <c:pt idx="20">
                  <c:v>48.81</c:v>
                </c:pt>
                <c:pt idx="23">
                  <c:v>35.89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9-44D4-ADAF-910383CCBA25}"/>
            </c:ext>
          </c:extLst>
        </c:ser>
        <c:ser>
          <c:idx val="3"/>
          <c:order val="3"/>
          <c:tx>
            <c:strRef>
              <c:f>zdroj!$F$3</c:f>
              <c:strCache>
                <c:ptCount val="1"/>
                <c:pt idx="0">
                  <c:v>Alokácia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529-44D4-ADAF-910383CCBA2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529-44D4-ADAF-910383CCBA2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529-44D4-ADAF-910383CCBA25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529-44D4-ADAF-910383CCBA25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529-44D4-ADAF-910383CCBA25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529-44D4-ADAF-910383CCBA25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529-44D4-ADAF-910383CCBA25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529-44D4-ADAF-910383CCBA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zdroj!$B$4:$B$28</c:f>
              <c:strCache>
                <c:ptCount val="24"/>
                <c:pt idx="2">
                  <c:v>Bratislavský kraj</c:v>
                </c:pt>
                <c:pt idx="5">
                  <c:v>Trnavský kraj</c:v>
                </c:pt>
                <c:pt idx="8">
                  <c:v>Trenčiansky kraj</c:v>
                </c:pt>
                <c:pt idx="11">
                  <c:v>Nitriansky kraj</c:v>
                </c:pt>
                <c:pt idx="14">
                  <c:v>Žilinský kraj</c:v>
                </c:pt>
                <c:pt idx="17">
                  <c:v>Banskobystrický kraj</c:v>
                </c:pt>
                <c:pt idx="20">
                  <c:v>Prešovský kraj</c:v>
                </c:pt>
                <c:pt idx="23">
                  <c:v>Košický kraj</c:v>
                </c:pt>
              </c:strCache>
            </c:strRef>
          </c:cat>
          <c:val>
            <c:numRef>
              <c:f>zdroj!$F$4:$F$28</c:f>
              <c:numCache>
                <c:formatCode>0.00" mil. €"</c:formatCode>
                <c:ptCount val="25"/>
                <c:pt idx="1">
                  <c:v>152.33322899999999</c:v>
                </c:pt>
                <c:pt idx="4">
                  <c:v>128.78469200000001</c:v>
                </c:pt>
                <c:pt idx="7">
                  <c:v>138.67619999999999</c:v>
                </c:pt>
                <c:pt idx="10">
                  <c:v>142.52241100000001</c:v>
                </c:pt>
                <c:pt idx="13">
                  <c:v>134.49</c:v>
                </c:pt>
                <c:pt idx="16">
                  <c:v>217.275294</c:v>
                </c:pt>
                <c:pt idx="19">
                  <c:v>294.11598400000003</c:v>
                </c:pt>
                <c:pt idx="22">
                  <c:v>216.232754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529-44D4-ADAF-910383CC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21655263"/>
        <c:axId val="321660255"/>
      </c:barChart>
      <c:catAx>
        <c:axId val="54465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8543"/>
        <c:crosses val="autoZero"/>
        <c:auto val="1"/>
        <c:lblAlgn val="ctr"/>
        <c:lblOffset val="100"/>
        <c:noMultiLvlLbl val="0"/>
      </c:catAx>
      <c:valAx>
        <c:axId val="544658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il.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8127"/>
        <c:crosses val="autoZero"/>
        <c:crossBetween val="between"/>
      </c:valAx>
      <c:valAx>
        <c:axId val="321660255"/>
        <c:scaling>
          <c:orientation val="minMax"/>
        </c:scaling>
        <c:delete val="0"/>
        <c:axPos val="t"/>
        <c:numFmt formatCode="0.00&quot; mil. 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1655263"/>
        <c:crosses val="max"/>
        <c:crossBetween val="between"/>
      </c:valAx>
      <c:catAx>
        <c:axId val="3216552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1660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Minimálna požiadavka na čerpanie (zdroj EÚ) v mil. EUR</a:t>
            </a:r>
            <a:r>
              <a:rPr lang="sk-SK" sz="1800" b="1" i="0" baseline="0">
                <a:effectLst/>
              </a:rPr>
              <a:t> za UMR</a:t>
            </a:r>
            <a:endParaRPr lang="sk-SK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87882971974474"/>
          <c:y val="4.9681769469631702E-2"/>
          <c:w val="0.84186350575200075"/>
          <c:h val="0.893242285302394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zdroj!$C$31</c:f>
              <c:strCache>
                <c:ptCount val="1"/>
                <c:pt idx="0">
                  <c:v>Čerpanie národná úroveň (zdroj EÚ) k x.x.xxxx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zdroj!$C$32:$C$105</c:f>
              <c:numCache>
                <c:formatCode>0.00" mil. €"</c:formatCode>
                <c:ptCount val="74"/>
                <c:pt idx="3">
                  <c:v>0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9">
                  <c:v>0</c:v>
                </c:pt>
                <c:pt idx="23">
                  <c:v>0</c:v>
                </c:pt>
                <c:pt idx="27">
                  <c:v>0</c:v>
                </c:pt>
                <c:pt idx="31">
                  <c:v>0</c:v>
                </c:pt>
                <c:pt idx="35">
                  <c:v>0</c:v>
                </c:pt>
                <c:pt idx="39">
                  <c:v>0</c:v>
                </c:pt>
                <c:pt idx="43">
                  <c:v>0</c:v>
                </c:pt>
                <c:pt idx="47">
                  <c:v>0</c:v>
                </c:pt>
                <c:pt idx="51">
                  <c:v>0</c:v>
                </c:pt>
                <c:pt idx="55">
                  <c:v>0</c:v>
                </c:pt>
                <c:pt idx="59">
                  <c:v>0</c:v>
                </c:pt>
                <c:pt idx="63">
                  <c:v>0</c:v>
                </c:pt>
                <c:pt idx="67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B-4452-8C73-8DA116936BA4}"/>
            </c:ext>
          </c:extLst>
        </c:ser>
        <c:ser>
          <c:idx val="1"/>
          <c:order val="1"/>
          <c:tx>
            <c:strRef>
              <c:f>zdroj!$D$31</c:f>
              <c:strCache>
                <c:ptCount val="1"/>
                <c:pt idx="0">
                  <c:v>Minimálna požiadavka na čerpanie (zdroj EÚ) do roku 2025 (v mil. EUR)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2.8056575468365541E-2"/>
                  <c:y val="-2.119853240929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2B-4452-8C73-8DA116936BA4}"/>
                </c:ext>
              </c:extLst>
            </c:dLbl>
            <c:dLbl>
              <c:idx val="7"/>
              <c:layout>
                <c:manualLayout>
                  <c:x val="2.9239283524206978E-2"/>
                  <c:y val="-1.4984865947844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2B-4452-8C73-8DA116936BA4}"/>
                </c:ext>
              </c:extLst>
            </c:dLbl>
            <c:dLbl>
              <c:idx val="11"/>
              <c:layout>
                <c:manualLayout>
                  <c:x val="1.6457105806035266E-2"/>
                  <c:y val="-1.935781671807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2B-4452-8C73-8DA116936BA4}"/>
                </c:ext>
              </c:extLst>
            </c:dLbl>
            <c:dLbl>
              <c:idx val="15"/>
              <c:layout>
                <c:manualLayout>
                  <c:x val="1.2657698230525613E-2"/>
                  <c:y val="-1.693288950377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2B-4452-8C73-8DA116936BA4}"/>
                </c:ext>
              </c:extLst>
            </c:dLbl>
            <c:dLbl>
              <c:idx val="19"/>
              <c:layout>
                <c:manualLayout>
                  <c:x val="1.370228604896904E-2"/>
                  <c:y val="-1.6096504039726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2B-4452-8C73-8DA116936BA4}"/>
                </c:ext>
              </c:extLst>
            </c:dLbl>
            <c:dLbl>
              <c:idx val="23"/>
              <c:layout>
                <c:manualLayout>
                  <c:x val="1.8519856313357994E-2"/>
                  <c:y val="-1.5678311307702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2B-4452-8C73-8DA116936BA4}"/>
                </c:ext>
              </c:extLst>
            </c:dLbl>
            <c:dLbl>
              <c:idx val="27"/>
              <c:layout>
                <c:manualLayout>
                  <c:x val="8.0098115527363033E-3"/>
                  <c:y val="-2.182485852130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2B-4452-8C73-8DA116936BA4}"/>
                </c:ext>
              </c:extLst>
            </c:dLbl>
            <c:dLbl>
              <c:idx val="31"/>
              <c:layout>
                <c:manualLayout>
                  <c:x val="2.0680722348044037E-2"/>
                  <c:y val="-1.6932889503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2B-4452-8C73-8DA116936BA4}"/>
                </c:ext>
              </c:extLst>
            </c:dLbl>
            <c:dLbl>
              <c:idx val="35"/>
              <c:layout>
                <c:manualLayout>
                  <c:x val="1.7064272093197518E-2"/>
                  <c:y val="-1.8521431254032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2B-4452-8C73-8DA116936BA4}"/>
                </c:ext>
              </c:extLst>
            </c:dLbl>
            <c:dLbl>
              <c:idx val="39"/>
              <c:layout>
                <c:manualLayout>
                  <c:x val="8.264336932635799E-3"/>
                  <c:y val="-1.6096504039726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2B-4452-8C73-8DA116936BA4}"/>
                </c:ext>
              </c:extLst>
            </c:dLbl>
            <c:dLbl>
              <c:idx val="43"/>
              <c:layout>
                <c:manualLayout>
                  <c:x val="2.0680722348044037E-2"/>
                  <c:y val="-1.7727160378902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2B-4452-8C73-8DA116936BA4}"/>
                </c:ext>
              </c:extLst>
            </c:dLbl>
            <c:dLbl>
              <c:idx val="47"/>
              <c:layout>
                <c:manualLayout>
                  <c:x val="1.8095647346858881E-2"/>
                  <c:y val="-1.730896764687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2B-4452-8C73-8DA116936BA4}"/>
                </c:ext>
              </c:extLst>
            </c:dLbl>
            <c:dLbl>
              <c:idx val="51"/>
              <c:layout>
                <c:manualLayout>
                  <c:x val="2.4212391978872101E-2"/>
                  <c:y val="-1.814535311092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2B-4452-8C73-8DA116936BA4}"/>
                </c:ext>
              </c:extLst>
            </c:dLbl>
            <c:dLbl>
              <c:idx val="55"/>
              <c:layout>
                <c:manualLayout>
                  <c:x val="1.6372264012735446E-2"/>
                  <c:y val="-1.5720297498483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2B-4452-8C73-8DA116936BA4}"/>
                </c:ext>
              </c:extLst>
            </c:dLbl>
            <c:dLbl>
              <c:idx val="59"/>
              <c:layout>
                <c:manualLayout>
                  <c:x val="1.895733901392057E-2"/>
                  <c:y val="-2.05702803252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2B-4452-8C73-8DA116936BA4}"/>
                </c:ext>
              </c:extLst>
            </c:dLbl>
            <c:dLbl>
              <c:idx val="63"/>
              <c:layout>
                <c:manualLayout>
                  <c:x val="2.135951786372399E-2"/>
                  <c:y val="-1.647258218283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2B-4452-8C73-8DA116936BA4}"/>
                </c:ext>
              </c:extLst>
            </c:dLbl>
            <c:dLbl>
              <c:idx val="67"/>
              <c:layout>
                <c:manualLayout>
                  <c:x val="1.5608626703755641E-2"/>
                  <c:y val="-2.0152087593209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2B-4452-8C73-8DA116936BA4}"/>
                </c:ext>
              </c:extLst>
            </c:dLbl>
            <c:dLbl>
              <c:idx val="71"/>
              <c:layout>
                <c:manualLayout>
                  <c:x val="1.498054052235505E-2"/>
                  <c:y val="-2.2619129396432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2B-4452-8C73-8DA116936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zdroj!$D$32:$D$105</c:f>
              <c:numCache>
                <c:formatCode>0.00" mil. €"</c:formatCode>
                <c:ptCount val="74"/>
                <c:pt idx="3">
                  <c:v>32.211799496917067</c:v>
                </c:pt>
                <c:pt idx="7">
                  <c:v>5.15</c:v>
                </c:pt>
                <c:pt idx="11">
                  <c:v>6.33</c:v>
                </c:pt>
                <c:pt idx="15">
                  <c:v>4.29</c:v>
                </c:pt>
                <c:pt idx="19">
                  <c:v>9.15</c:v>
                </c:pt>
                <c:pt idx="23">
                  <c:v>3.27</c:v>
                </c:pt>
                <c:pt idx="27">
                  <c:v>7.28</c:v>
                </c:pt>
                <c:pt idx="31">
                  <c:v>4.17</c:v>
                </c:pt>
                <c:pt idx="35">
                  <c:v>3.95</c:v>
                </c:pt>
                <c:pt idx="39">
                  <c:v>7.61</c:v>
                </c:pt>
                <c:pt idx="43">
                  <c:v>3.12</c:v>
                </c:pt>
                <c:pt idx="47">
                  <c:v>2.2799999999999998</c:v>
                </c:pt>
                <c:pt idx="51">
                  <c:v>1.94</c:v>
                </c:pt>
                <c:pt idx="55">
                  <c:v>6.69</c:v>
                </c:pt>
                <c:pt idx="59">
                  <c:v>5.21</c:v>
                </c:pt>
                <c:pt idx="63">
                  <c:v>2.3199999999999998</c:v>
                </c:pt>
                <c:pt idx="67">
                  <c:v>16.850000000000001</c:v>
                </c:pt>
                <c:pt idx="71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02B-4452-8C73-8DA116936BA4}"/>
            </c:ext>
          </c:extLst>
        </c:ser>
        <c:ser>
          <c:idx val="2"/>
          <c:order val="2"/>
          <c:tx>
            <c:strRef>
              <c:f>zdroj!$E$31</c:f>
              <c:strCache>
                <c:ptCount val="1"/>
                <c:pt idx="0">
                  <c:v>Minimálna požiadavka na čerpanie (zdroj EÚ) do roku 2026 (v mil. EUR)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4.1584039711097427E-2"/>
                  <c:y val="-2.44598450876477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2B-4452-8C73-8DA116936BA4}"/>
                </c:ext>
              </c:extLst>
            </c:dLbl>
            <c:dLbl>
              <c:idx val="7"/>
              <c:layout>
                <c:manualLayout>
                  <c:x val="4.9097951899535572E-2"/>
                  <c:y val="-1.1186488145890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D02B-4452-8C73-8DA116936BA4}"/>
                </c:ext>
              </c:extLst>
            </c:dLbl>
            <c:dLbl>
              <c:idx val="11"/>
              <c:layout>
                <c:manualLayout>
                  <c:x val="4.1949893183142357E-2"/>
                  <c:y val="-1.0943912448700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02B-4452-8C73-8DA116936BA4}"/>
                </c:ext>
              </c:extLst>
            </c:dLbl>
            <c:dLbl>
              <c:idx val="15"/>
              <c:layout>
                <c:manualLayout>
                  <c:x val="3.7288793940570983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2B-4452-8C73-8DA116936BA4}"/>
                </c:ext>
              </c:extLst>
            </c:dLbl>
            <c:dLbl>
              <c:idx val="19"/>
              <c:layout>
                <c:manualLayout>
                  <c:x val="4.1173043309380465E-2"/>
                  <c:y val="-1.30452507134121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2B-4452-8C73-8DA116936BA4}"/>
                </c:ext>
              </c:extLst>
            </c:dLbl>
            <c:dLbl>
              <c:idx val="23"/>
              <c:layout>
                <c:manualLayout>
                  <c:x val="3.9619343561856646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2B-4452-8C73-8DA116936BA4}"/>
                </c:ext>
              </c:extLst>
            </c:dLbl>
            <c:dLbl>
              <c:idx val="27"/>
              <c:layout>
                <c:manualLayout>
                  <c:x val="3.9619343561856674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2B-4452-8C73-8DA116936BA4}"/>
                </c:ext>
              </c:extLst>
            </c:dLbl>
            <c:dLbl>
              <c:idx val="31"/>
              <c:layout>
                <c:manualLayout>
                  <c:x val="4.1949893183142357E-2"/>
                  <c:y val="-9.78393803505923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2B-4452-8C73-8DA116936BA4}"/>
                </c:ext>
              </c:extLst>
            </c:dLbl>
            <c:dLbl>
              <c:idx val="35"/>
              <c:layout>
                <c:manualLayout>
                  <c:x val="3.9619343561856674E-2"/>
                  <c:y val="-9.78393803505923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2B-4452-8C73-8DA116936BA4}"/>
                </c:ext>
              </c:extLst>
            </c:dLbl>
            <c:dLbl>
              <c:idx val="39"/>
              <c:layout>
                <c:manualLayout>
                  <c:x val="4.117304330938043E-2"/>
                  <c:y val="-1.141459437423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02B-4452-8C73-8DA116936BA4}"/>
                </c:ext>
              </c:extLst>
            </c:dLbl>
            <c:dLbl>
              <c:idx val="43"/>
              <c:layout>
                <c:manualLayout>
                  <c:x val="4.505729267818994E-2"/>
                  <c:y val="-1.14145943742356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2B-4452-8C73-8DA116936BA4}"/>
                </c:ext>
              </c:extLst>
            </c:dLbl>
            <c:dLbl>
              <c:idx val="47"/>
              <c:layout>
                <c:manualLayout>
                  <c:x val="5.6710040784618373E-2"/>
                  <c:y val="-9.7839380350591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2B-4452-8C73-8DA116936BA4}"/>
                </c:ext>
              </c:extLst>
            </c:dLbl>
            <c:dLbl>
              <c:idx val="51"/>
              <c:layout>
                <c:manualLayout>
                  <c:x val="5.5156341037094554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2B-4452-8C73-8DA116936BA4}"/>
                </c:ext>
              </c:extLst>
            </c:dLbl>
            <c:dLbl>
              <c:idx val="55"/>
              <c:layout>
                <c:manualLayout>
                  <c:x val="4.2726743056904257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2B-4452-8C73-8DA116936BA4}"/>
                </c:ext>
              </c:extLst>
            </c:dLbl>
            <c:dLbl>
              <c:idx val="59"/>
              <c:layout>
                <c:manualLayout>
                  <c:x val="3.7288793940570955E-2"/>
                  <c:y val="-9.7839380350591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2B-4452-8C73-8DA116936BA4}"/>
                </c:ext>
              </c:extLst>
            </c:dLbl>
            <c:dLbl>
              <c:idx val="63"/>
              <c:layout>
                <c:manualLayout>
                  <c:x val="5.6710040784618373E-2"/>
                  <c:y val="-8.153281695882592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02B-4452-8C73-8DA116936BA4}"/>
                </c:ext>
              </c:extLst>
            </c:dLbl>
            <c:dLbl>
              <c:idx val="67"/>
              <c:layout>
                <c:manualLayout>
                  <c:x val="2.8743445329190105E-2"/>
                  <c:y val="-2.28291887484712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02B-4452-8C73-8DA116936BA4}"/>
                </c:ext>
              </c:extLst>
            </c:dLbl>
            <c:dLbl>
              <c:idx val="71"/>
              <c:layout>
                <c:manualLayout>
                  <c:x val="4.8941542046999416E-2"/>
                  <c:y val="-1.79372197309417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02B-4452-8C73-8DA116936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zdroj!$E$32:$E$105</c:f>
              <c:numCache>
                <c:formatCode>0.00" mil. €"</c:formatCode>
                <c:ptCount val="74"/>
                <c:pt idx="3">
                  <c:v>42.572049446288048</c:v>
                </c:pt>
                <c:pt idx="7">
                  <c:v>6.781154070092648</c:v>
                </c:pt>
                <c:pt idx="11">
                  <c:v>8.3294361874328828</c:v>
                </c:pt>
                <c:pt idx="15">
                  <c:v>5.6357002595730759</c:v>
                </c:pt>
                <c:pt idx="19">
                  <c:v>11.844833078892037</c:v>
                </c:pt>
                <c:pt idx="23">
                  <c:v>4.3098279229992862</c:v>
                </c:pt>
                <c:pt idx="27">
                  <c:v>9.5625110000000006</c:v>
                </c:pt>
                <c:pt idx="31">
                  <c:v>5.4783222154729225</c:v>
                </c:pt>
                <c:pt idx="35">
                  <c:v>5.1926006893604884</c:v>
                </c:pt>
                <c:pt idx="39">
                  <c:v>10.011363821009743</c:v>
                </c:pt>
                <c:pt idx="43">
                  <c:v>4.0909875723097526</c:v>
                </c:pt>
                <c:pt idx="47">
                  <c:v>2.9872364151027577</c:v>
                </c:pt>
                <c:pt idx="51">
                  <c:v>2.5436182253537014</c:v>
                </c:pt>
                <c:pt idx="55">
                  <c:v>8.7944882173015859</c:v>
                </c:pt>
                <c:pt idx="59">
                  <c:v>6.8430201531083403</c:v>
                </c:pt>
                <c:pt idx="63">
                  <c:v>3.0446441956455952</c:v>
                </c:pt>
                <c:pt idx="67">
                  <c:v>22.205456040540728</c:v>
                </c:pt>
                <c:pt idx="71">
                  <c:v>3.5274076220489956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02B-4452-8C73-8DA116936BA4}"/>
            </c:ext>
          </c:extLst>
        </c:ser>
        <c:ser>
          <c:idx val="3"/>
          <c:order val="3"/>
          <c:tx>
            <c:strRef>
              <c:f>zdroj!$F$31</c:f>
              <c:strCache>
                <c:ptCount val="1"/>
                <c:pt idx="0">
                  <c:v>Alokácia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D02B-4452-8C73-8DA116936BA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D02B-4452-8C73-8DA116936BA4}"/>
              </c:ext>
            </c:extLst>
          </c:dPt>
          <c:dLbls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02B-4452-8C73-8DA116936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zdroj!$B$32:$B$105</c:f>
              <c:strCache>
                <c:ptCount val="72"/>
                <c:pt idx="3">
                  <c:v> UMR Bratislava </c:v>
                </c:pt>
                <c:pt idx="7">
                  <c:v>UMR Trnava</c:v>
                </c:pt>
                <c:pt idx="11">
                  <c:v>UMR Nitra</c:v>
                </c:pt>
                <c:pt idx="15">
                  <c:v>UMR Nové Zámky-Komárno</c:v>
                </c:pt>
                <c:pt idx="19">
                  <c:v>UMR Trenčín</c:v>
                </c:pt>
                <c:pt idx="23">
                  <c:v>UMR Prievidza-Nováky</c:v>
                </c:pt>
                <c:pt idx="27">
                  <c:v>UMR Žilina</c:v>
                </c:pt>
                <c:pt idx="31">
                  <c:v>UMR Martin-Vrútky</c:v>
                </c:pt>
                <c:pt idx="35">
                  <c:v>UMR Liptovský Mikuláš-Ružomberok</c:v>
                </c:pt>
                <c:pt idx="39">
                  <c:v>UMR Banská Bystrica</c:v>
                </c:pt>
                <c:pt idx="43">
                  <c:v>UMR Zvolen</c:v>
                </c:pt>
                <c:pt idx="47">
                  <c:v>UMR Lučenec</c:v>
                </c:pt>
                <c:pt idx="51">
                  <c:v>UMR Rimavská Sobota</c:v>
                </c:pt>
                <c:pt idx="55">
                  <c:v>UMR Prešov</c:v>
                </c:pt>
                <c:pt idx="59">
                  <c:v>UMR Poprad-Svit-Kežmarok</c:v>
                </c:pt>
                <c:pt idx="63">
                  <c:v>UMR Humenné</c:v>
                </c:pt>
                <c:pt idx="67">
                  <c:v>UMR Košice</c:v>
                </c:pt>
                <c:pt idx="71">
                  <c:v>UMR Michalovce</c:v>
                </c:pt>
              </c:strCache>
            </c:strRef>
          </c:cat>
          <c:val>
            <c:numRef>
              <c:f>zdroj!$F$32:$F$105</c:f>
              <c:numCache>
                <c:formatCode>0.00" mil. €"</c:formatCode>
                <c:ptCount val="74"/>
                <c:pt idx="2">
                  <c:v>256.46466199999998</c:v>
                </c:pt>
                <c:pt idx="6">
                  <c:v>40.860602</c:v>
                </c:pt>
                <c:pt idx="10">
                  <c:v>50.189948999999999</c:v>
                </c:pt>
                <c:pt idx="14">
                  <c:v>33.958542000000001</c:v>
                </c:pt>
                <c:pt idx="18">
                  <c:v>71.372366</c:v>
                </c:pt>
                <c:pt idx="22">
                  <c:v>25.969349999999999</c:v>
                </c:pt>
                <c:pt idx="26">
                  <c:v>57.619979999999998</c:v>
                </c:pt>
                <c:pt idx="30">
                  <c:v>33.010243000000003</c:v>
                </c:pt>
                <c:pt idx="34">
                  <c:v>31.288595999999998</c:v>
                </c:pt>
                <c:pt idx="38">
                  <c:v>60.324592000000003</c:v>
                </c:pt>
                <c:pt idx="42">
                  <c:v>24.650703</c:v>
                </c:pt>
                <c:pt idx="46">
                  <c:v>17.999927</c:v>
                </c:pt>
                <c:pt idx="50">
                  <c:v>15.326855999999999</c:v>
                </c:pt>
                <c:pt idx="54">
                  <c:v>52.992171999999997</c:v>
                </c:pt>
                <c:pt idx="58">
                  <c:v>41.233383000000003</c:v>
                </c:pt>
                <c:pt idx="59">
                  <c:v>0</c:v>
                </c:pt>
                <c:pt idx="62">
                  <c:v>18.345844</c:v>
                </c:pt>
                <c:pt idx="66">
                  <c:v>133.801458</c:v>
                </c:pt>
                <c:pt idx="70">
                  <c:v>21.254788999999999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02B-4452-8C73-8DA116936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13192703"/>
        <c:axId val="1201279727"/>
      </c:barChart>
      <c:catAx>
        <c:axId val="121319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1279727"/>
        <c:crosses val="autoZero"/>
        <c:auto val="1"/>
        <c:lblAlgn val="ctr"/>
        <c:lblOffset val="100"/>
        <c:noMultiLvlLbl val="0"/>
      </c:catAx>
      <c:valAx>
        <c:axId val="1201279727"/>
        <c:scaling>
          <c:orientation val="minMax"/>
          <c:max val="27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mil.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319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3922589706446"/>
          <c:y val="0.96754365748154869"/>
          <c:w val="0.68176926029517237"/>
          <c:h val="2.046088888782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130175</xdr:colOff>
      <xdr:row>1</xdr:row>
      <xdr:rowOff>38100</xdr:rowOff>
    </xdr:from>
    <xdr:to>
      <xdr:col>35</xdr:col>
      <xdr:colOff>466725</xdr:colOff>
      <xdr:row>25</xdr:row>
      <xdr:rowOff>133350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587374</xdr:colOff>
      <xdr:row>25</xdr:row>
      <xdr:rowOff>469900</xdr:rowOff>
    </xdr:from>
    <xdr:to>
      <xdr:col>34</xdr:col>
      <xdr:colOff>476249</xdr:colOff>
      <xdr:row>68</xdr:row>
      <xdr:rowOff>104775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494504</xdr:colOff>
      <xdr:row>69</xdr:row>
      <xdr:rowOff>333374</xdr:rowOff>
    </xdr:from>
    <xdr:to>
      <xdr:col>29</xdr:col>
      <xdr:colOff>228600</xdr:colOff>
      <xdr:row>115</xdr:row>
      <xdr:rowOff>38100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35</xdr:col>
      <xdr:colOff>336550</xdr:colOff>
      <xdr:row>19</xdr:row>
      <xdr:rowOff>295275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34</xdr:col>
      <xdr:colOff>498475</xdr:colOff>
      <xdr:row>52</xdr:row>
      <xdr:rowOff>25400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showGridLines="0" zoomScaleNormal="100" workbookViewId="0">
      <selection activeCell="A14" sqref="A14"/>
    </sheetView>
  </sheetViews>
  <sheetFormatPr defaultRowHeight="14.45"/>
  <cols>
    <col min="2" max="2" width="19.140625" bestFit="1" customWidth="1"/>
    <col min="3" max="3" width="13.7109375" customWidth="1"/>
    <col min="4" max="4" width="15.5703125" customWidth="1"/>
    <col min="5" max="5" width="21.140625" customWidth="1"/>
    <col min="6" max="6" width="19.7109375" customWidth="1"/>
    <col min="7" max="7" width="15.85546875" customWidth="1"/>
  </cols>
  <sheetData>
    <row r="1" spans="2:7">
      <c r="B1" s="53" t="s">
        <v>0</v>
      </c>
      <c r="C1" s="53"/>
      <c r="D1" s="53"/>
      <c r="E1" s="53"/>
      <c r="F1" s="53"/>
    </row>
    <row r="2" spans="2:7" ht="15" thickBot="1">
      <c r="B2" s="2" t="s">
        <v>1</v>
      </c>
    </row>
    <row r="3" spans="2:7" ht="78.75" customHeight="1">
      <c r="B3" s="12" t="s">
        <v>2</v>
      </c>
      <c r="C3" s="45" t="s">
        <v>3</v>
      </c>
      <c r="D3" s="13" t="s">
        <v>4</v>
      </c>
      <c r="E3" s="14" t="s">
        <v>5</v>
      </c>
      <c r="F3" s="15" t="s">
        <v>6</v>
      </c>
      <c r="G3" s="10"/>
    </row>
    <row r="4" spans="2:7" ht="12.75" customHeight="1">
      <c r="B4" s="16"/>
      <c r="C4" s="5"/>
      <c r="D4" s="3"/>
      <c r="E4" s="4"/>
      <c r="F4" s="17"/>
      <c r="G4" s="10"/>
    </row>
    <row r="5" spans="2:7">
      <c r="B5" s="16"/>
      <c r="C5" s="5"/>
      <c r="D5" s="3"/>
      <c r="E5" s="4"/>
      <c r="F5" s="17">
        <v>152.33322899999999</v>
      </c>
      <c r="G5" s="11"/>
    </row>
    <row r="6" spans="2:7">
      <c r="B6" s="16" t="s">
        <v>7</v>
      </c>
      <c r="C6" s="5">
        <v>0</v>
      </c>
      <c r="D6" s="3">
        <v>19.149999999999999</v>
      </c>
      <c r="E6" s="4">
        <v>25.3</v>
      </c>
      <c r="F6" s="17"/>
      <c r="G6" s="11"/>
    </row>
    <row r="7" spans="2:7">
      <c r="B7" s="16"/>
      <c r="C7" s="5"/>
      <c r="D7" s="3"/>
      <c r="E7" s="4"/>
      <c r="F7" s="17"/>
      <c r="G7" s="11"/>
    </row>
    <row r="8" spans="2:7">
      <c r="B8" s="16"/>
      <c r="C8" s="5"/>
      <c r="D8" s="3"/>
      <c r="E8" s="4"/>
      <c r="F8" s="17">
        <v>128.78469200000001</v>
      </c>
      <c r="G8" s="11"/>
    </row>
    <row r="9" spans="2:7">
      <c r="B9" s="16" t="s">
        <v>8</v>
      </c>
      <c r="C9" s="5">
        <v>0</v>
      </c>
      <c r="D9" s="3">
        <v>16.22</v>
      </c>
      <c r="E9" s="4">
        <v>21.37</v>
      </c>
      <c r="F9" s="17"/>
      <c r="G9" s="11"/>
    </row>
    <row r="10" spans="2:7">
      <c r="B10" s="16"/>
      <c r="C10" s="5"/>
      <c r="D10" s="3"/>
      <c r="E10" s="4"/>
      <c r="F10" s="17"/>
      <c r="G10" s="11"/>
    </row>
    <row r="11" spans="2:7">
      <c r="B11" s="16"/>
      <c r="C11" s="5"/>
      <c r="D11" s="3"/>
      <c r="E11" s="4"/>
      <c r="F11" s="17">
        <v>138.67619999999999</v>
      </c>
      <c r="G11" s="11"/>
    </row>
    <row r="12" spans="2:7">
      <c r="B12" s="16" t="s">
        <v>9</v>
      </c>
      <c r="C12" s="5">
        <v>0</v>
      </c>
      <c r="D12" s="3">
        <v>17.46</v>
      </c>
      <c r="E12" s="4">
        <v>23.01</v>
      </c>
      <c r="F12" s="17"/>
      <c r="G12" s="11"/>
    </row>
    <row r="13" spans="2:7">
      <c r="B13" s="16"/>
      <c r="C13" s="5"/>
      <c r="D13" s="3"/>
      <c r="E13" s="4"/>
      <c r="F13" s="17"/>
      <c r="G13" s="11"/>
    </row>
    <row r="14" spans="2:7" ht="150" customHeight="1">
      <c r="B14" s="16"/>
      <c r="C14" s="5"/>
      <c r="D14" s="3"/>
      <c r="E14" s="4"/>
      <c r="F14" s="17">
        <v>142.52241100000001</v>
      </c>
      <c r="G14" s="11"/>
    </row>
    <row r="15" spans="2:7">
      <c r="B15" s="16" t="s">
        <v>10</v>
      </c>
      <c r="C15" s="5">
        <v>0</v>
      </c>
      <c r="D15" s="3">
        <v>17.93</v>
      </c>
      <c r="E15" s="4">
        <v>23.65</v>
      </c>
      <c r="F15" s="17"/>
    </row>
    <row r="16" spans="2:7">
      <c r="B16" s="16"/>
      <c r="C16" s="5"/>
      <c r="D16" s="3"/>
      <c r="E16" s="4"/>
      <c r="F16" s="17"/>
    </row>
    <row r="17" spans="1:7" ht="15" customHeight="1">
      <c r="B17" s="16"/>
      <c r="C17" s="5"/>
      <c r="D17" s="3"/>
      <c r="E17" s="4"/>
      <c r="F17" s="17">
        <v>134.49</v>
      </c>
      <c r="G17" s="10"/>
    </row>
    <row r="18" spans="1:7">
      <c r="B18" s="16" t="s">
        <v>11</v>
      </c>
      <c r="C18" s="5">
        <v>0</v>
      </c>
      <c r="D18" s="3">
        <v>16.940000000000001</v>
      </c>
      <c r="E18" s="4">
        <v>22.32</v>
      </c>
      <c r="F18" s="17"/>
      <c r="G18" s="11"/>
    </row>
    <row r="19" spans="1:7">
      <c r="B19" s="16"/>
      <c r="C19" s="5"/>
      <c r="D19" s="3"/>
      <c r="E19" s="4"/>
      <c r="F19" s="17"/>
      <c r="G19" s="11"/>
    </row>
    <row r="20" spans="1:7">
      <c r="B20" s="16"/>
      <c r="C20" s="5"/>
      <c r="D20" s="3"/>
      <c r="E20" s="4"/>
      <c r="F20" s="17">
        <v>217.275294</v>
      </c>
      <c r="G20" s="11"/>
    </row>
    <row r="21" spans="1:7">
      <c r="B21" s="16" t="s">
        <v>12</v>
      </c>
      <c r="C21" s="5">
        <v>0</v>
      </c>
      <c r="D21" s="3">
        <v>27.36</v>
      </c>
      <c r="E21" s="4">
        <v>36.06</v>
      </c>
      <c r="F21" s="17"/>
      <c r="G21" s="11"/>
    </row>
    <row r="22" spans="1:7">
      <c r="B22" s="16"/>
      <c r="C22" s="5"/>
      <c r="D22" s="3"/>
      <c r="E22" s="4"/>
      <c r="F22" s="17"/>
      <c r="G22" s="11"/>
    </row>
    <row r="23" spans="1:7">
      <c r="B23" s="16"/>
      <c r="C23" s="5"/>
      <c r="D23" s="3"/>
      <c r="E23" s="4"/>
      <c r="F23" s="17">
        <v>294.11598400000003</v>
      </c>
      <c r="G23" s="11"/>
    </row>
    <row r="24" spans="1:7">
      <c r="B24" s="16" t="s">
        <v>13</v>
      </c>
      <c r="C24" s="5">
        <v>0</v>
      </c>
      <c r="D24" s="3">
        <v>37.020000000000003</v>
      </c>
      <c r="E24" s="4">
        <v>48.81</v>
      </c>
      <c r="F24" s="17"/>
      <c r="G24" s="11"/>
    </row>
    <row r="25" spans="1:7">
      <c r="B25" s="16"/>
      <c r="C25" s="5"/>
      <c r="D25" s="3"/>
      <c r="E25" s="4"/>
      <c r="F25" s="17"/>
      <c r="G25" s="11"/>
    </row>
    <row r="26" spans="1:7">
      <c r="B26" s="16"/>
      <c r="C26" s="5"/>
      <c r="D26" s="3"/>
      <c r="E26" s="4"/>
      <c r="F26" s="17">
        <v>216.232754</v>
      </c>
      <c r="G26" s="11"/>
    </row>
    <row r="27" spans="1:7">
      <c r="B27" s="16" t="s">
        <v>14</v>
      </c>
      <c r="C27" s="5">
        <v>0</v>
      </c>
      <c r="D27" s="3">
        <v>27.23</v>
      </c>
      <c r="E27" s="4">
        <v>35.89</v>
      </c>
      <c r="F27" s="17"/>
      <c r="G27" s="11"/>
    </row>
    <row r="28" spans="1:7">
      <c r="B28" s="37"/>
      <c r="C28" s="38"/>
      <c r="D28" s="39"/>
      <c r="E28" s="40"/>
      <c r="F28" s="41"/>
      <c r="G28" s="11"/>
    </row>
    <row r="29" spans="1:7" ht="15" thickBot="1">
      <c r="B29" s="18" t="s">
        <v>15</v>
      </c>
      <c r="C29" s="19">
        <f>SUM(C6:C27)</f>
        <v>0</v>
      </c>
      <c r="D29" s="20">
        <f>SUM(D6:D27)</f>
        <v>179.30999999999997</v>
      </c>
      <c r="E29" s="21">
        <f>SUM(E6:E27)</f>
        <v>236.41000000000003</v>
      </c>
      <c r="F29" s="22">
        <f>SUM(F5:F27)</f>
        <v>1424.4305640000002</v>
      </c>
      <c r="G29" s="11"/>
    </row>
    <row r="30" spans="1:7" ht="15" thickBot="1">
      <c r="G30" s="11"/>
    </row>
    <row r="31" spans="1:7" ht="72">
      <c r="A31" s="51" t="s">
        <v>16</v>
      </c>
      <c r="B31" s="12" t="s">
        <v>17</v>
      </c>
      <c r="C31" s="45" t="s">
        <v>3</v>
      </c>
      <c r="D31" s="13" t="s">
        <v>4</v>
      </c>
      <c r="E31" s="14" t="s">
        <v>5</v>
      </c>
      <c r="F31" s="15" t="s">
        <v>6</v>
      </c>
      <c r="G31" s="11"/>
    </row>
    <row r="32" spans="1:7" ht="6.75" customHeight="1">
      <c r="B32" s="23"/>
      <c r="C32" s="5"/>
      <c r="D32" s="3"/>
      <c r="E32" s="4"/>
      <c r="F32" s="17"/>
      <c r="G32" s="11"/>
    </row>
    <row r="33" spans="2:17" ht="6.75" customHeight="1">
      <c r="B33" s="23"/>
      <c r="C33" s="5"/>
      <c r="D33" s="3"/>
      <c r="E33" s="4"/>
      <c r="F33" s="17"/>
      <c r="G33" s="11"/>
    </row>
    <row r="34" spans="2:17">
      <c r="B34" s="23"/>
      <c r="C34" s="5"/>
      <c r="D34" s="3"/>
      <c r="E34" s="4"/>
      <c r="F34" s="17">
        <v>256.46466199999998</v>
      </c>
      <c r="G34" s="11"/>
    </row>
    <row r="35" spans="2:17" ht="150" customHeight="1">
      <c r="B35" s="23" t="s">
        <v>18</v>
      </c>
      <c r="C35" s="5">
        <v>0</v>
      </c>
      <c r="D35" s="3">
        <v>32.211799496917067</v>
      </c>
      <c r="E35" s="4">
        <v>42.572049446288048</v>
      </c>
      <c r="F35" s="17"/>
      <c r="G35" s="11"/>
    </row>
    <row r="36" spans="2:17" ht="6" customHeight="1">
      <c r="B36" s="23"/>
      <c r="C36" s="5"/>
      <c r="D36" s="3"/>
      <c r="E36" s="4"/>
      <c r="F36" s="17"/>
    </row>
    <row r="37" spans="2:17" ht="6" customHeight="1">
      <c r="B37" s="23"/>
      <c r="C37" s="5"/>
      <c r="D37" s="3"/>
      <c r="E37" s="4"/>
      <c r="F37" s="17"/>
    </row>
    <row r="38" spans="2:17" ht="16.5" customHeight="1">
      <c r="B38" s="24"/>
      <c r="C38" s="5"/>
      <c r="D38" s="3"/>
      <c r="E38" s="4"/>
      <c r="F38" s="17">
        <v>40.860602</v>
      </c>
    </row>
    <row r="39" spans="2:17">
      <c r="B39" s="24" t="s">
        <v>19</v>
      </c>
      <c r="C39" s="5">
        <v>0</v>
      </c>
      <c r="D39" s="3">
        <v>5.15</v>
      </c>
      <c r="E39" s="4">
        <v>6.781154070092648</v>
      </c>
      <c r="F39" s="17"/>
    </row>
    <row r="40" spans="2:17" ht="6.75" customHeight="1">
      <c r="B40" s="24"/>
      <c r="C40" s="5"/>
      <c r="D40" s="3"/>
      <c r="E40" s="4"/>
      <c r="F40" s="17"/>
    </row>
    <row r="41" spans="2:17" ht="4.5" customHeight="1">
      <c r="B41" s="24"/>
      <c r="C41" s="5"/>
      <c r="D41" s="3"/>
      <c r="E41" s="4"/>
      <c r="F41" s="17"/>
    </row>
    <row r="42" spans="2:17">
      <c r="B42" s="24"/>
      <c r="C42" s="5"/>
      <c r="D42" s="3"/>
      <c r="E42" s="4"/>
      <c r="F42" s="17">
        <v>50.189948999999999</v>
      </c>
    </row>
    <row r="43" spans="2:17" ht="15.75" customHeight="1">
      <c r="B43" s="24" t="s">
        <v>20</v>
      </c>
      <c r="C43" s="5">
        <v>0</v>
      </c>
      <c r="D43" s="3">
        <v>6.33</v>
      </c>
      <c r="E43" s="4">
        <v>8.3294361874328828</v>
      </c>
      <c r="F43" s="17"/>
    </row>
    <row r="44" spans="2:17" ht="7.5" customHeight="1">
      <c r="B44" s="24"/>
      <c r="C44" s="5"/>
      <c r="D44" s="3"/>
      <c r="E44" s="4"/>
      <c r="F44" s="17"/>
    </row>
    <row r="45" spans="2:17" ht="5.25" customHeight="1">
      <c r="B45" s="24"/>
      <c r="C45" s="5"/>
      <c r="D45" s="3"/>
      <c r="E45" s="4"/>
      <c r="F45" s="17"/>
    </row>
    <row r="46" spans="2:17" ht="15" customHeight="1">
      <c r="B46" s="24"/>
      <c r="C46" s="5"/>
      <c r="D46" s="3"/>
      <c r="E46" s="4"/>
      <c r="F46" s="17">
        <v>33.958542000000001</v>
      </c>
    </row>
    <row r="47" spans="2:17" ht="15" customHeight="1">
      <c r="B47" s="24" t="s">
        <v>21</v>
      </c>
      <c r="C47" s="5">
        <v>0</v>
      </c>
      <c r="D47" s="3">
        <v>4.29</v>
      </c>
      <c r="E47" s="4">
        <v>5.6357002595730759</v>
      </c>
      <c r="F47" s="17"/>
      <c r="M47" s="1"/>
      <c r="N47" s="1"/>
      <c r="O47" s="1"/>
      <c r="P47" s="1"/>
      <c r="Q47" s="1"/>
    </row>
    <row r="48" spans="2:17" ht="8.25" customHeight="1">
      <c r="B48" s="24"/>
      <c r="C48" s="5"/>
      <c r="D48" s="3"/>
      <c r="E48" s="4"/>
      <c r="F48" s="17"/>
    </row>
    <row r="49" spans="2:6" ht="8.25" customHeight="1">
      <c r="B49" s="24"/>
      <c r="C49" s="5"/>
      <c r="D49" s="3"/>
      <c r="E49" s="4"/>
      <c r="F49" s="17"/>
    </row>
    <row r="50" spans="2:6" ht="12.75" customHeight="1">
      <c r="B50" s="24"/>
      <c r="C50" s="5"/>
      <c r="D50" s="3"/>
      <c r="E50" s="4"/>
      <c r="F50" s="17">
        <v>71.372366</v>
      </c>
    </row>
    <row r="51" spans="2:6">
      <c r="B51" s="24" t="s">
        <v>22</v>
      </c>
      <c r="C51" s="5">
        <v>0</v>
      </c>
      <c r="D51" s="3">
        <v>9.15</v>
      </c>
      <c r="E51" s="4">
        <v>11.844833078892037</v>
      </c>
      <c r="F51" s="17"/>
    </row>
    <row r="52" spans="2:6" ht="7.5" customHeight="1">
      <c r="B52" s="24"/>
      <c r="C52" s="5"/>
      <c r="D52" s="3"/>
      <c r="E52" s="4"/>
      <c r="F52" s="17"/>
    </row>
    <row r="53" spans="2:6" ht="6" customHeight="1">
      <c r="B53" s="24"/>
      <c r="C53" s="5"/>
      <c r="D53" s="3"/>
      <c r="E53" s="4"/>
      <c r="F53" s="17"/>
    </row>
    <row r="54" spans="2:6">
      <c r="B54" s="24"/>
      <c r="C54" s="5"/>
      <c r="D54" s="3"/>
      <c r="E54" s="4"/>
      <c r="F54" s="17">
        <v>25.969349999999999</v>
      </c>
    </row>
    <row r="55" spans="2:6" ht="28.9">
      <c r="B55" s="24" t="s">
        <v>23</v>
      </c>
      <c r="C55" s="5">
        <v>0</v>
      </c>
      <c r="D55" s="3">
        <v>3.27</v>
      </c>
      <c r="E55" s="4">
        <v>4.3098279229992862</v>
      </c>
      <c r="F55" s="17"/>
    </row>
    <row r="56" spans="2:6" ht="6.75" customHeight="1">
      <c r="B56" s="24"/>
      <c r="C56" s="5"/>
      <c r="D56" s="3"/>
      <c r="E56" s="4"/>
      <c r="F56" s="17"/>
    </row>
    <row r="57" spans="2:6" ht="8.25" customHeight="1">
      <c r="B57" s="24"/>
      <c r="C57" s="5"/>
      <c r="D57" s="3"/>
      <c r="E57" s="4"/>
      <c r="F57" s="17"/>
    </row>
    <row r="58" spans="2:6" ht="21.75" customHeight="1">
      <c r="B58" s="24"/>
      <c r="C58" s="5"/>
      <c r="D58" s="3"/>
      <c r="E58" s="4"/>
      <c r="F58" s="17">
        <v>57.619979999999998</v>
      </c>
    </row>
    <row r="59" spans="2:6">
      <c r="B59" s="24" t="s">
        <v>24</v>
      </c>
      <c r="C59" s="5">
        <v>0</v>
      </c>
      <c r="D59" s="3">
        <v>7.28</v>
      </c>
      <c r="E59" s="4">
        <v>9.5625110000000006</v>
      </c>
      <c r="F59" s="17"/>
    </row>
    <row r="60" spans="2:6" ht="9" customHeight="1">
      <c r="B60" s="24"/>
      <c r="C60" s="5"/>
      <c r="D60" s="3"/>
      <c r="E60" s="4"/>
      <c r="F60" s="17"/>
    </row>
    <row r="61" spans="2:6" ht="6" customHeight="1">
      <c r="B61" s="24"/>
      <c r="C61" s="5"/>
      <c r="D61" s="3"/>
      <c r="E61" s="4"/>
      <c r="F61" s="17"/>
    </row>
    <row r="62" spans="2:6">
      <c r="B62" s="24"/>
      <c r="C62" s="5"/>
      <c r="D62" s="3"/>
      <c r="E62" s="4"/>
      <c r="F62" s="17">
        <v>33.010243000000003</v>
      </c>
    </row>
    <row r="63" spans="2:6">
      <c r="B63" s="24" t="s">
        <v>25</v>
      </c>
      <c r="C63" s="5">
        <v>0</v>
      </c>
      <c r="D63" s="3">
        <v>4.17</v>
      </c>
      <c r="E63" s="4">
        <v>5.4783222154729225</v>
      </c>
      <c r="F63" s="17"/>
    </row>
    <row r="64" spans="2:6" ht="8.25" customHeight="1">
      <c r="B64" s="24"/>
      <c r="C64" s="5"/>
      <c r="D64" s="3"/>
      <c r="E64" s="4"/>
      <c r="F64" s="17"/>
    </row>
    <row r="65" spans="2:6" ht="7.5" customHeight="1">
      <c r="B65" s="24"/>
      <c r="C65" s="5"/>
      <c r="D65" s="3"/>
      <c r="E65" s="4"/>
      <c r="F65" s="17"/>
    </row>
    <row r="66" spans="2:6">
      <c r="B66" s="24"/>
      <c r="C66" s="5"/>
      <c r="D66" s="3"/>
      <c r="E66" s="4"/>
      <c r="F66" s="17">
        <v>31.288595999999998</v>
      </c>
    </row>
    <row r="67" spans="2:6" ht="28.9">
      <c r="B67" s="24" t="s">
        <v>26</v>
      </c>
      <c r="C67" s="5">
        <v>0</v>
      </c>
      <c r="D67" s="3">
        <v>3.95</v>
      </c>
      <c r="E67" s="4">
        <v>5.1926006893604884</v>
      </c>
      <c r="F67" s="17"/>
    </row>
    <row r="68" spans="2:6" ht="8.25" customHeight="1">
      <c r="B68" s="24"/>
      <c r="C68" s="5"/>
      <c r="D68" s="3"/>
      <c r="E68" s="4"/>
      <c r="F68" s="17"/>
    </row>
    <row r="69" spans="2:6" ht="6.75" customHeight="1">
      <c r="B69" s="24"/>
      <c r="C69" s="5"/>
      <c r="D69" s="3"/>
      <c r="E69" s="4"/>
      <c r="F69" s="17"/>
    </row>
    <row r="70" spans="2:6">
      <c r="B70" s="24"/>
      <c r="C70" s="5"/>
      <c r="D70" s="3"/>
      <c r="E70" s="4"/>
      <c r="F70" s="17">
        <v>60.324592000000003</v>
      </c>
    </row>
    <row r="71" spans="2:6">
      <c r="B71" s="24" t="s">
        <v>27</v>
      </c>
      <c r="C71" s="5">
        <v>0</v>
      </c>
      <c r="D71" s="3">
        <v>7.61</v>
      </c>
      <c r="E71" s="4">
        <v>10.011363821009743</v>
      </c>
      <c r="F71" s="17"/>
    </row>
    <row r="72" spans="2:6" ht="9" customHeight="1">
      <c r="B72" s="24"/>
      <c r="C72" s="5"/>
      <c r="D72" s="3"/>
      <c r="E72" s="4"/>
      <c r="F72" s="17"/>
    </row>
    <row r="73" spans="2:6" ht="6" customHeight="1">
      <c r="B73" s="24"/>
      <c r="C73" s="5"/>
      <c r="D73" s="3"/>
      <c r="E73" s="4"/>
      <c r="F73" s="17"/>
    </row>
    <row r="74" spans="2:6">
      <c r="B74" s="24"/>
      <c r="C74" s="5"/>
      <c r="D74" s="3"/>
      <c r="E74" s="4"/>
      <c r="F74" s="17">
        <v>24.650703</v>
      </c>
    </row>
    <row r="75" spans="2:6">
      <c r="B75" s="24" t="s">
        <v>28</v>
      </c>
      <c r="C75" s="5">
        <v>0</v>
      </c>
      <c r="D75" s="3">
        <v>3.12</v>
      </c>
      <c r="E75" s="4">
        <v>4.0909875723097526</v>
      </c>
      <c r="F75" s="17"/>
    </row>
    <row r="76" spans="2:6" ht="7.5" customHeight="1">
      <c r="B76" s="24"/>
      <c r="C76" s="5"/>
      <c r="D76" s="3"/>
      <c r="E76" s="4"/>
      <c r="F76" s="17"/>
    </row>
    <row r="77" spans="2:6" ht="6.75" customHeight="1">
      <c r="B77" s="24"/>
      <c r="C77" s="5"/>
      <c r="D77" s="3"/>
      <c r="E77" s="4"/>
      <c r="F77" s="17"/>
    </row>
    <row r="78" spans="2:6">
      <c r="B78" s="24"/>
      <c r="C78" s="5"/>
      <c r="D78" s="3"/>
      <c r="E78" s="4"/>
      <c r="F78" s="17">
        <v>17.999927</v>
      </c>
    </row>
    <row r="79" spans="2:6">
      <c r="B79" s="24" t="s">
        <v>29</v>
      </c>
      <c r="C79" s="5">
        <v>0</v>
      </c>
      <c r="D79" s="3">
        <v>2.2799999999999998</v>
      </c>
      <c r="E79" s="4">
        <v>2.9872364151027577</v>
      </c>
      <c r="F79" s="17"/>
    </row>
    <row r="80" spans="2:6" ht="6.75" customHeight="1">
      <c r="B80" s="24"/>
      <c r="C80" s="5"/>
      <c r="D80" s="3"/>
      <c r="E80" s="4"/>
      <c r="F80" s="17"/>
    </row>
    <row r="81" spans="2:6" ht="9" customHeight="1">
      <c r="B81" s="24"/>
      <c r="C81" s="5"/>
      <c r="D81" s="3"/>
      <c r="E81" s="4"/>
      <c r="F81" s="17"/>
    </row>
    <row r="82" spans="2:6">
      <c r="B82" s="24"/>
      <c r="C82" s="5"/>
      <c r="D82" s="3"/>
      <c r="E82" s="4"/>
      <c r="F82" s="17">
        <v>15.326855999999999</v>
      </c>
    </row>
    <row r="83" spans="2:6" ht="28.9">
      <c r="B83" s="24" t="s">
        <v>30</v>
      </c>
      <c r="C83" s="5">
        <v>0</v>
      </c>
      <c r="D83" s="3">
        <v>1.94</v>
      </c>
      <c r="E83" s="4">
        <v>2.5436182253537014</v>
      </c>
      <c r="F83" s="17"/>
    </row>
    <row r="84" spans="2:6" ht="7.5" customHeight="1">
      <c r="B84" s="24"/>
      <c r="C84" s="5"/>
      <c r="D84" s="3"/>
      <c r="E84" s="4"/>
      <c r="F84" s="17"/>
    </row>
    <row r="85" spans="2:6" ht="6" customHeight="1">
      <c r="B85" s="24"/>
      <c r="C85" s="5"/>
      <c r="D85" s="3"/>
      <c r="E85" s="4"/>
      <c r="F85" s="17"/>
    </row>
    <row r="86" spans="2:6">
      <c r="B86" s="24"/>
      <c r="C86" s="5"/>
      <c r="D86" s="3"/>
      <c r="E86" s="4"/>
      <c r="F86" s="17">
        <v>52.992171999999997</v>
      </c>
    </row>
    <row r="87" spans="2:6">
      <c r="B87" s="24" t="s">
        <v>31</v>
      </c>
      <c r="C87" s="5">
        <v>0</v>
      </c>
      <c r="D87" s="3">
        <v>6.69</v>
      </c>
      <c r="E87" s="4">
        <v>8.7944882173015859</v>
      </c>
      <c r="F87" s="17"/>
    </row>
    <row r="88" spans="2:6" ht="6" customHeight="1">
      <c r="B88" s="24"/>
      <c r="C88" s="5"/>
      <c r="D88" s="3"/>
      <c r="E88" s="4"/>
      <c r="F88" s="17"/>
    </row>
    <row r="89" spans="2:6" ht="6.75" customHeight="1">
      <c r="B89" s="24"/>
      <c r="C89" s="5"/>
      <c r="D89" s="3"/>
      <c r="E89" s="4"/>
      <c r="F89" s="17"/>
    </row>
    <row r="90" spans="2:6">
      <c r="B90" s="24"/>
      <c r="C90" s="5"/>
      <c r="D90" s="3"/>
      <c r="E90" s="4"/>
      <c r="F90" s="17">
        <v>41.233383000000003</v>
      </c>
    </row>
    <row r="91" spans="2:6" ht="28.9">
      <c r="B91" s="24" t="s">
        <v>32</v>
      </c>
      <c r="C91" s="5">
        <v>0</v>
      </c>
      <c r="D91" s="3">
        <v>5.21</v>
      </c>
      <c r="E91" s="4">
        <v>6.8430201531083403</v>
      </c>
      <c r="F91" s="17" t="s">
        <v>33</v>
      </c>
    </row>
    <row r="92" spans="2:6" ht="7.5" customHeight="1">
      <c r="B92" s="24"/>
      <c r="C92" s="5"/>
      <c r="D92" s="3"/>
      <c r="E92" s="4"/>
      <c r="F92" s="17"/>
    </row>
    <row r="93" spans="2:6" ht="6" customHeight="1">
      <c r="B93" s="24"/>
      <c r="C93" s="5"/>
      <c r="D93" s="3"/>
      <c r="E93" s="4"/>
      <c r="F93" s="17"/>
    </row>
    <row r="94" spans="2:6">
      <c r="B94" s="24"/>
      <c r="C94" s="5"/>
      <c r="D94" s="3"/>
      <c r="E94" s="4"/>
      <c r="F94" s="17">
        <v>18.345844</v>
      </c>
    </row>
    <row r="95" spans="2:6">
      <c r="B95" s="24" t="s">
        <v>34</v>
      </c>
      <c r="C95" s="5">
        <v>0</v>
      </c>
      <c r="D95" s="3">
        <v>2.3199999999999998</v>
      </c>
      <c r="E95" s="4">
        <v>3.0446441956455952</v>
      </c>
      <c r="F95" s="17"/>
    </row>
    <row r="96" spans="2:6" ht="3.75" customHeight="1">
      <c r="B96" s="24"/>
      <c r="C96" s="5"/>
      <c r="D96" s="3"/>
      <c r="E96" s="4"/>
      <c r="F96" s="17"/>
    </row>
    <row r="97" spans="2:6" ht="7.5" customHeight="1">
      <c r="B97" s="24"/>
      <c r="C97" s="5"/>
      <c r="D97" s="3"/>
      <c r="E97" s="4"/>
      <c r="F97" s="17"/>
    </row>
    <row r="98" spans="2:6">
      <c r="B98" s="24"/>
      <c r="C98" s="5"/>
      <c r="D98" s="3"/>
      <c r="E98" s="4"/>
      <c r="F98" s="17">
        <v>133.801458</v>
      </c>
    </row>
    <row r="99" spans="2:6">
      <c r="B99" s="24" t="s">
        <v>35</v>
      </c>
      <c r="C99" s="5">
        <v>0</v>
      </c>
      <c r="D99" s="3">
        <v>16.850000000000001</v>
      </c>
      <c r="E99" s="4">
        <v>22.205456040540728</v>
      </c>
      <c r="F99" s="17"/>
    </row>
    <row r="100" spans="2:6">
      <c r="B100" s="24"/>
      <c r="C100" s="5"/>
      <c r="D100" s="3"/>
      <c r="E100" s="4"/>
      <c r="F100" s="17"/>
    </row>
    <row r="101" spans="2:6">
      <c r="B101" s="24"/>
      <c r="C101" s="5"/>
      <c r="D101" s="3"/>
      <c r="E101" s="4"/>
      <c r="F101" s="17"/>
    </row>
    <row r="102" spans="2:6">
      <c r="B102" s="24"/>
      <c r="C102" s="5"/>
      <c r="D102" s="3"/>
      <c r="E102" s="4"/>
      <c r="F102" s="17">
        <v>21.254788999999999</v>
      </c>
    </row>
    <row r="103" spans="2:6">
      <c r="B103" s="24" t="s">
        <v>36</v>
      </c>
      <c r="C103" s="5">
        <v>0</v>
      </c>
      <c r="D103" s="3">
        <v>2.68</v>
      </c>
      <c r="E103" s="4">
        <v>3.5274076220489956</v>
      </c>
      <c r="F103" s="17"/>
    </row>
    <row r="104" spans="2:6" ht="9.75" customHeight="1">
      <c r="B104" s="42"/>
      <c r="C104" s="38"/>
      <c r="D104" s="39"/>
      <c r="E104" s="40"/>
      <c r="F104" s="41"/>
    </row>
    <row r="105" spans="2:6" ht="6" customHeight="1">
      <c r="B105" s="42"/>
      <c r="C105" s="38"/>
      <c r="D105" s="39"/>
      <c r="E105" s="40"/>
      <c r="F105" s="41"/>
    </row>
    <row r="106" spans="2:6" ht="15" thickBot="1">
      <c r="B106" s="25" t="s">
        <v>15</v>
      </c>
      <c r="C106" s="26">
        <f>SUM(C35:C103)</f>
        <v>0</v>
      </c>
      <c r="D106" s="20">
        <f>SUM(D35:D103)</f>
        <v>124.50179949691707</v>
      </c>
      <c r="E106" s="21">
        <f>SUM(E35:E103)</f>
        <v>163.75465713253257</v>
      </c>
      <c r="F106" s="22">
        <f>SUM(F34:F103)</f>
        <v>986.66401399999995</v>
      </c>
    </row>
    <row r="107" spans="2:6" ht="15" thickBot="1"/>
    <row r="108" spans="2:6" ht="72">
      <c r="B108" s="27"/>
      <c r="C108" s="45" t="s">
        <v>3</v>
      </c>
      <c r="D108" s="28" t="s">
        <v>4</v>
      </c>
      <c r="E108" s="29" t="s">
        <v>5</v>
      </c>
      <c r="F108" s="15" t="s">
        <v>6</v>
      </c>
    </row>
    <row r="109" spans="2:6">
      <c r="B109" s="30" t="s">
        <v>37</v>
      </c>
      <c r="C109" s="5">
        <f>C29</f>
        <v>0</v>
      </c>
      <c r="D109" s="8">
        <f>D29</f>
        <v>179.30999999999997</v>
      </c>
      <c r="E109" s="7">
        <f>E29</f>
        <v>236.41000000000003</v>
      </c>
      <c r="F109" s="31">
        <f>F29</f>
        <v>1424.4305640000002</v>
      </c>
    </row>
    <row r="110" spans="2:6">
      <c r="B110" s="30" t="s">
        <v>38</v>
      </c>
      <c r="C110" s="5">
        <f>C106</f>
        <v>0</v>
      </c>
      <c r="D110" s="8">
        <f>D106</f>
        <v>124.50179949691707</v>
      </c>
      <c r="E110" s="7">
        <f>E106</f>
        <v>163.75465713253257</v>
      </c>
      <c r="F110" s="31">
        <f>F106</f>
        <v>986.66401399999995</v>
      </c>
    </row>
    <row r="111" spans="2:6">
      <c r="B111" s="30" t="s">
        <v>39</v>
      </c>
      <c r="C111" s="9">
        <v>0</v>
      </c>
      <c r="D111" s="8">
        <v>1233.07</v>
      </c>
      <c r="E111" s="7">
        <v>1778.8064028674676</v>
      </c>
      <c r="F111" s="31">
        <f>F112-F109-F110</f>
        <v>10182.640355</v>
      </c>
    </row>
    <row r="112" spans="2:6" ht="15" thickBot="1">
      <c r="B112" s="32" t="s">
        <v>40</v>
      </c>
      <c r="C112" s="33">
        <f>SUM(C109:C111)</f>
        <v>0</v>
      </c>
      <c r="D112" s="34">
        <f>SUM(D109:D111)</f>
        <v>1536.881799496917</v>
      </c>
      <c r="E112" s="35">
        <f>SUM(E109:E111)</f>
        <v>2178.9710600000003</v>
      </c>
      <c r="F112" s="36">
        <v>12593.734933</v>
      </c>
    </row>
    <row r="114" spans="2:6">
      <c r="E114" s="11"/>
    </row>
    <row r="116" spans="2:6">
      <c r="B116" s="6" t="s">
        <v>41</v>
      </c>
      <c r="C116" s="6"/>
    </row>
    <row r="117" spans="2:6">
      <c r="B117" s="54" t="s">
        <v>42</v>
      </c>
      <c r="C117" s="54"/>
      <c r="D117" s="54"/>
      <c r="E117" s="54"/>
      <c r="F117" s="54"/>
    </row>
    <row r="118" spans="2:6">
      <c r="B118" s="52" t="s">
        <v>43</v>
      </c>
      <c r="C118" s="52"/>
      <c r="D118" s="52"/>
      <c r="E118" s="52"/>
      <c r="F118" s="52"/>
    </row>
    <row r="119" spans="2:6">
      <c r="B119" s="52" t="s">
        <v>44</v>
      </c>
      <c r="C119" s="52"/>
      <c r="D119" s="52"/>
      <c r="E119" s="52"/>
      <c r="F119" s="52"/>
    </row>
  </sheetData>
  <mergeCells count="4">
    <mergeCell ref="B118:F118"/>
    <mergeCell ref="B1:F1"/>
    <mergeCell ref="B117:F117"/>
    <mergeCell ref="B119:F1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6"/>
  <sheetViews>
    <sheetView tabSelected="1" workbookViewId="0">
      <selection activeCell="H20" sqref="H20"/>
    </sheetView>
  </sheetViews>
  <sheetFormatPr defaultRowHeight="14.45"/>
  <cols>
    <col min="2" max="2" width="19.140625" bestFit="1" customWidth="1"/>
    <col min="3" max="3" width="10" bestFit="1" customWidth="1"/>
    <col min="4" max="5" width="12.85546875" bestFit="1" customWidth="1"/>
    <col min="6" max="6" width="14" bestFit="1" customWidth="1"/>
  </cols>
  <sheetData>
    <row r="1" spans="2:6">
      <c r="B1" s="53" t="s">
        <v>0</v>
      </c>
      <c r="C1" s="53"/>
      <c r="D1" s="53"/>
      <c r="E1" s="53"/>
      <c r="F1" s="53"/>
    </row>
    <row r="2" spans="2:6" ht="15" thickBot="1">
      <c r="B2" s="2" t="s">
        <v>45</v>
      </c>
    </row>
    <row r="3" spans="2:6" ht="86.45">
      <c r="B3" s="12" t="s">
        <v>2</v>
      </c>
      <c r="C3" s="45" t="s">
        <v>3</v>
      </c>
      <c r="D3" s="13" t="s">
        <v>4</v>
      </c>
      <c r="E3" s="14" t="s">
        <v>5</v>
      </c>
      <c r="F3" s="15" t="s">
        <v>6</v>
      </c>
    </row>
    <row r="4" spans="2:6">
      <c r="B4" s="16" t="s">
        <v>7</v>
      </c>
      <c r="C4" s="5">
        <v>0</v>
      </c>
      <c r="D4" s="3">
        <v>19.149999999999999</v>
      </c>
      <c r="E4" s="4">
        <v>25.3</v>
      </c>
      <c r="F4" s="17">
        <v>152.33322899999999</v>
      </c>
    </row>
    <row r="5" spans="2:6">
      <c r="B5" s="16" t="s">
        <v>8</v>
      </c>
      <c r="C5" s="5">
        <v>0</v>
      </c>
      <c r="D5" s="3">
        <v>16.22</v>
      </c>
      <c r="E5" s="4">
        <v>21.37</v>
      </c>
      <c r="F5" s="17">
        <v>128.78469200000001</v>
      </c>
    </row>
    <row r="6" spans="2:6">
      <c r="B6" s="16" t="s">
        <v>9</v>
      </c>
      <c r="C6" s="5">
        <v>0</v>
      </c>
      <c r="D6" s="3">
        <v>17.46</v>
      </c>
      <c r="E6" s="4">
        <v>23.01</v>
      </c>
      <c r="F6" s="17">
        <v>138.67619999999999</v>
      </c>
    </row>
    <row r="7" spans="2:6">
      <c r="B7" s="16" t="s">
        <v>10</v>
      </c>
      <c r="C7" s="5">
        <v>0</v>
      </c>
      <c r="D7" s="3">
        <v>17.93</v>
      </c>
      <c r="E7" s="4">
        <v>23.65</v>
      </c>
      <c r="F7" s="17">
        <v>142.52241100000001</v>
      </c>
    </row>
    <row r="8" spans="2:6">
      <c r="B8" s="16" t="s">
        <v>11</v>
      </c>
      <c r="C8" s="5">
        <v>0</v>
      </c>
      <c r="D8" s="3">
        <v>16.940000000000001</v>
      </c>
      <c r="E8" s="4">
        <v>22.32</v>
      </c>
      <c r="F8" s="17">
        <v>134.49</v>
      </c>
    </row>
    <row r="9" spans="2:6">
      <c r="B9" s="16" t="s">
        <v>12</v>
      </c>
      <c r="C9" s="5">
        <v>0</v>
      </c>
      <c r="D9" s="3">
        <v>27.36</v>
      </c>
      <c r="E9" s="4">
        <v>36.06</v>
      </c>
      <c r="F9" s="17">
        <v>217.275294</v>
      </c>
    </row>
    <row r="10" spans="2:6">
      <c r="B10" s="16" t="s">
        <v>13</v>
      </c>
      <c r="C10" s="5">
        <v>0</v>
      </c>
      <c r="D10" s="3">
        <v>37.020000000000003</v>
      </c>
      <c r="E10" s="4">
        <v>48.81</v>
      </c>
      <c r="F10" s="17">
        <v>294.11598400000003</v>
      </c>
    </row>
    <row r="11" spans="2:6">
      <c r="B11" s="16" t="s">
        <v>14</v>
      </c>
      <c r="C11" s="5">
        <v>0</v>
      </c>
      <c r="D11" s="3">
        <v>27.23</v>
      </c>
      <c r="E11" s="4">
        <v>35.89</v>
      </c>
      <c r="F11" s="17">
        <v>216.232754</v>
      </c>
    </row>
    <row r="12" spans="2:6" ht="15" thickBot="1">
      <c r="B12" s="18" t="s">
        <v>15</v>
      </c>
      <c r="C12" s="19">
        <f>SUM(C4:C11)</f>
        <v>0</v>
      </c>
      <c r="D12" s="20">
        <f>SUM(D4:D11)</f>
        <v>179.30999999999997</v>
      </c>
      <c r="E12" s="21">
        <f>SUM(E4:E11)</f>
        <v>236.41000000000003</v>
      </c>
      <c r="F12" s="22">
        <f>SUM(F4:F11)</f>
        <v>1424.4305640000002</v>
      </c>
    </row>
    <row r="13" spans="2:6" ht="15" thickBot="1"/>
    <row r="14" spans="2:6" ht="86.45">
      <c r="B14" s="12" t="s">
        <v>17</v>
      </c>
      <c r="C14" s="45" t="s">
        <v>3</v>
      </c>
      <c r="D14" s="13" t="s">
        <v>4</v>
      </c>
      <c r="E14" s="14" t="s">
        <v>5</v>
      </c>
      <c r="F14" s="15" t="s">
        <v>6</v>
      </c>
    </row>
    <row r="15" spans="2:6">
      <c r="B15" s="46" t="s">
        <v>18</v>
      </c>
      <c r="C15" s="5">
        <v>0</v>
      </c>
      <c r="D15" s="3">
        <v>32.211799496917067</v>
      </c>
      <c r="E15" s="4">
        <v>42.572049446288048</v>
      </c>
      <c r="F15" s="17">
        <v>256.46466199999998</v>
      </c>
    </row>
    <row r="16" spans="2:6">
      <c r="B16" s="24" t="s">
        <v>19</v>
      </c>
      <c r="C16" s="5">
        <v>0</v>
      </c>
      <c r="D16" s="3">
        <v>5.15</v>
      </c>
      <c r="E16" s="4">
        <v>6.781154070092648</v>
      </c>
      <c r="F16" s="17">
        <v>40.860602</v>
      </c>
    </row>
    <row r="17" spans="2:6">
      <c r="B17" s="24" t="s">
        <v>20</v>
      </c>
      <c r="C17" s="5">
        <v>0</v>
      </c>
      <c r="D17" s="3">
        <v>6.33</v>
      </c>
      <c r="E17" s="4">
        <v>8.3294361874328828</v>
      </c>
      <c r="F17" s="17">
        <v>50.189948999999999</v>
      </c>
    </row>
    <row r="18" spans="2:6" ht="28.9">
      <c r="B18" s="24" t="s">
        <v>21</v>
      </c>
      <c r="C18" s="5">
        <v>0</v>
      </c>
      <c r="D18" s="3">
        <v>4.29</v>
      </c>
      <c r="E18" s="4">
        <v>5.6357002595730759</v>
      </c>
      <c r="F18" s="17">
        <v>33.958542000000001</v>
      </c>
    </row>
    <row r="19" spans="2:6">
      <c r="B19" s="24" t="s">
        <v>22</v>
      </c>
      <c r="C19" s="5">
        <v>0</v>
      </c>
      <c r="D19" s="3">
        <v>9.15</v>
      </c>
      <c r="E19" s="4">
        <v>11.844833078892037</v>
      </c>
      <c r="F19" s="17">
        <v>71.372366</v>
      </c>
    </row>
    <row r="20" spans="2:6" ht="28.9">
      <c r="B20" s="24" t="s">
        <v>23</v>
      </c>
      <c r="C20" s="5">
        <v>0</v>
      </c>
      <c r="D20" s="3">
        <v>3.27</v>
      </c>
      <c r="E20" s="4">
        <v>4.3098279229992862</v>
      </c>
      <c r="F20" s="17">
        <v>25.969349999999999</v>
      </c>
    </row>
    <row r="21" spans="2:6">
      <c r="B21" s="24" t="s">
        <v>24</v>
      </c>
      <c r="C21" s="5">
        <v>0</v>
      </c>
      <c r="D21" s="3">
        <v>7.28</v>
      </c>
      <c r="E21" s="4">
        <v>9.56</v>
      </c>
      <c r="F21" s="17">
        <v>57.62</v>
      </c>
    </row>
    <row r="22" spans="2:6">
      <c r="B22" s="24" t="s">
        <v>25</v>
      </c>
      <c r="C22" s="5">
        <v>0</v>
      </c>
      <c r="D22" s="3">
        <v>4.17</v>
      </c>
      <c r="E22" s="4">
        <v>5.4783222154729225</v>
      </c>
      <c r="F22" s="17">
        <v>33.010243000000003</v>
      </c>
    </row>
    <row r="23" spans="2:6" ht="28.9">
      <c r="B23" s="24" t="s">
        <v>26</v>
      </c>
      <c r="C23" s="5">
        <v>0</v>
      </c>
      <c r="D23" s="3">
        <v>3.95</v>
      </c>
      <c r="E23" s="4">
        <v>5.1926006893604884</v>
      </c>
      <c r="F23" s="17">
        <v>31.288595999999998</v>
      </c>
    </row>
    <row r="24" spans="2:6">
      <c r="B24" s="24" t="s">
        <v>27</v>
      </c>
      <c r="C24" s="5">
        <v>0</v>
      </c>
      <c r="D24" s="3">
        <v>7.61</v>
      </c>
      <c r="E24" s="4">
        <v>10.011363821009743</v>
      </c>
      <c r="F24" s="17">
        <v>60.324592000000003</v>
      </c>
    </row>
    <row r="25" spans="2:6">
      <c r="B25" s="24" t="s">
        <v>28</v>
      </c>
      <c r="C25" s="5">
        <v>0</v>
      </c>
      <c r="D25" s="3">
        <v>3.12</v>
      </c>
      <c r="E25" s="4">
        <v>4.0909875723097526</v>
      </c>
      <c r="F25" s="17">
        <v>24.650703</v>
      </c>
    </row>
    <row r="26" spans="2:6">
      <c r="B26" s="24" t="s">
        <v>29</v>
      </c>
      <c r="C26" s="5">
        <v>0</v>
      </c>
      <c r="D26" s="3">
        <v>2.2799999999999998</v>
      </c>
      <c r="E26" s="4">
        <v>2.9872364151027577</v>
      </c>
      <c r="F26" s="17">
        <v>17.999927</v>
      </c>
    </row>
    <row r="27" spans="2:6" ht="28.9">
      <c r="B27" s="24" t="s">
        <v>30</v>
      </c>
      <c r="C27" s="5">
        <v>0</v>
      </c>
      <c r="D27" s="3">
        <v>1.94</v>
      </c>
      <c r="E27" s="4">
        <v>2.5436182253537014</v>
      </c>
      <c r="F27" s="17">
        <v>15.326855999999999</v>
      </c>
    </row>
    <row r="28" spans="2:6">
      <c r="B28" s="24" t="s">
        <v>31</v>
      </c>
      <c r="C28" s="5">
        <v>0</v>
      </c>
      <c r="D28" s="3">
        <v>6.69</v>
      </c>
      <c r="E28" s="4">
        <v>8.7944882173015859</v>
      </c>
      <c r="F28" s="17">
        <v>52.992171999999997</v>
      </c>
    </row>
    <row r="29" spans="2:6" ht="28.9">
      <c r="B29" s="24" t="s">
        <v>32</v>
      </c>
      <c r="C29" s="5">
        <v>0</v>
      </c>
      <c r="D29" s="3">
        <v>5.21</v>
      </c>
      <c r="E29" s="4">
        <v>6.8430201531083403</v>
      </c>
      <c r="F29" s="17">
        <v>41.233383000000003</v>
      </c>
    </row>
    <row r="30" spans="2:6">
      <c r="B30" s="24" t="s">
        <v>34</v>
      </c>
      <c r="C30" s="5">
        <v>0</v>
      </c>
      <c r="D30" s="3">
        <v>2.3199999999999998</v>
      </c>
      <c r="E30" s="4">
        <v>3.0446441956455952</v>
      </c>
      <c r="F30" s="17">
        <v>18.345844</v>
      </c>
    </row>
    <row r="31" spans="2:6">
      <c r="B31" s="24" t="s">
        <v>35</v>
      </c>
      <c r="C31" s="5">
        <v>0</v>
      </c>
      <c r="D31" s="3">
        <v>16.850000000000001</v>
      </c>
      <c r="E31" s="4">
        <v>22.205456040540728</v>
      </c>
      <c r="F31" s="17">
        <v>133.801458</v>
      </c>
    </row>
    <row r="32" spans="2:6">
      <c r="B32" s="24" t="s">
        <v>36</v>
      </c>
      <c r="C32" s="5">
        <v>0</v>
      </c>
      <c r="D32" s="3">
        <v>2.68</v>
      </c>
      <c r="E32" s="4">
        <v>3.5274076220489956</v>
      </c>
      <c r="F32" s="17">
        <v>21.254788999999999</v>
      </c>
    </row>
    <row r="33" spans="2:6" ht="15" thickBot="1">
      <c r="B33" s="25" t="s">
        <v>15</v>
      </c>
      <c r="C33" s="26">
        <f>SUM(C15:C32)</f>
        <v>0</v>
      </c>
      <c r="D33" s="20">
        <f>SUM(D15:D32)</f>
        <v>124.50179949691707</v>
      </c>
      <c r="E33" s="21">
        <f>SUM(E15:E32)</f>
        <v>163.75214613253257</v>
      </c>
      <c r="F33" s="22">
        <f>SUM(F15:F32)</f>
        <v>986.6640339999999</v>
      </c>
    </row>
    <row r="34" spans="2:6" ht="15" thickBot="1"/>
    <row r="35" spans="2:6" ht="86.45">
      <c r="B35" s="27"/>
      <c r="C35" s="45" t="s">
        <v>3</v>
      </c>
      <c r="D35" s="28" t="s">
        <v>4</v>
      </c>
      <c r="E35" s="29" t="s">
        <v>5</v>
      </c>
      <c r="F35" s="15" t="s">
        <v>6</v>
      </c>
    </row>
    <row r="36" spans="2:6">
      <c r="B36" s="30" t="s">
        <v>37</v>
      </c>
      <c r="C36" s="5">
        <v>0</v>
      </c>
      <c r="D36" s="44">
        <v>179.30999999999997</v>
      </c>
      <c r="E36" s="43">
        <v>236.41000000000003</v>
      </c>
      <c r="F36" s="47">
        <v>1424.4305640000002</v>
      </c>
    </row>
    <row r="37" spans="2:6">
      <c r="B37" s="30" t="s">
        <v>38</v>
      </c>
      <c r="C37" s="5">
        <v>0</v>
      </c>
      <c r="D37" s="44">
        <v>124.50179949691707</v>
      </c>
      <c r="E37" s="43">
        <v>163.75465713253257</v>
      </c>
      <c r="F37" s="47">
        <v>986.66401399999995</v>
      </c>
    </row>
    <row r="38" spans="2:6">
      <c r="B38" s="30" t="s">
        <v>39</v>
      </c>
      <c r="C38" s="9">
        <v>0</v>
      </c>
      <c r="D38" s="44">
        <v>1233.07</v>
      </c>
      <c r="E38" s="43">
        <v>1778.8064028674676</v>
      </c>
      <c r="F38" s="47">
        <v>10182.640355</v>
      </c>
    </row>
    <row r="39" spans="2:6" ht="15" thickBot="1">
      <c r="B39" s="32" t="s">
        <v>40</v>
      </c>
      <c r="C39" s="33">
        <f>SUM(C36:C38)</f>
        <v>0</v>
      </c>
      <c r="D39" s="48">
        <f>SUM(D36:D38)</f>
        <v>1536.881799496917</v>
      </c>
      <c r="E39" s="49">
        <f>SUM(E36:E38)</f>
        <v>2178.9710600000003</v>
      </c>
      <c r="F39" s="50">
        <f>SUM(F36:F38)</f>
        <v>12593.734933</v>
      </c>
    </row>
    <row r="43" spans="2:6">
      <c r="B43" s="6" t="s">
        <v>41</v>
      </c>
      <c r="C43" s="6"/>
    </row>
    <row r="44" spans="2:6" ht="49.5" customHeight="1">
      <c r="B44" s="54" t="s">
        <v>42</v>
      </c>
      <c r="C44" s="54"/>
      <c r="D44" s="54"/>
      <c r="E44" s="54"/>
      <c r="F44" s="54"/>
    </row>
    <row r="45" spans="2:6" ht="33.75" customHeight="1">
      <c r="B45" s="52" t="s">
        <v>46</v>
      </c>
      <c r="C45" s="52"/>
      <c r="D45" s="52"/>
      <c r="E45" s="52"/>
      <c r="F45" s="52"/>
    </row>
    <row r="46" spans="2:6" ht="30.75" customHeight="1">
      <c r="B46" s="52" t="s">
        <v>47</v>
      </c>
      <c r="C46" s="52"/>
      <c r="D46" s="52"/>
      <c r="E46" s="52"/>
      <c r="F46" s="52"/>
    </row>
  </sheetData>
  <mergeCells count="4">
    <mergeCell ref="B45:F45"/>
    <mergeCell ref="B1:F1"/>
    <mergeCell ref="B44:F44"/>
    <mergeCell ref="B46:F4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41BA736A7B54F9487B502538F9CEC" ma:contentTypeVersion="4" ma:contentTypeDescription="Create a new document." ma:contentTypeScope="" ma:versionID="9e457482b3d728f4b631e324b8d80c93">
  <xsd:schema xmlns:xsd="http://www.w3.org/2001/XMLSchema" xmlns:xs="http://www.w3.org/2001/XMLSchema" xmlns:p="http://schemas.microsoft.com/office/2006/metadata/properties" xmlns:ns2="beaa4688-5b28-4263-8405-3d484714852c" targetNamespace="http://schemas.microsoft.com/office/2006/metadata/properties" ma:root="true" ma:fieldsID="2694802c83f2c7de56a4bdfeae7c4961" ns2:_="">
    <xsd:import namespace="beaa4688-5b28-4263-8405-3d4847148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4688-5b28-4263-8405-3d4847148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EB21D-89D0-4568-915D-0EB3A0076F4E}"/>
</file>

<file path=customXml/itemProps2.xml><?xml version="1.0" encoding="utf-8"?>
<ds:datastoreItem xmlns:ds="http://schemas.openxmlformats.org/officeDocument/2006/customXml" ds:itemID="{2DE2BA67-FE5F-46F6-BBC6-3D5F327DDDB8}"/>
</file>

<file path=customXml/itemProps3.xml><?xml version="1.0" encoding="utf-8"?>
<ds:datastoreItem xmlns:ds="http://schemas.openxmlformats.org/officeDocument/2006/customXml" ds:itemID="{9DC59E38-C62A-4198-BD8D-5DBEF462F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Ševc, Martin</dc:creator>
  <cp:keywords/>
  <dc:description/>
  <cp:lastModifiedBy>Štulajter Vachová, Barbara</cp:lastModifiedBy>
  <cp:revision/>
  <dcterms:created xsi:type="dcterms:W3CDTF">2024-11-18T09:59:52Z</dcterms:created>
  <dcterms:modified xsi:type="dcterms:W3CDTF">2025-03-31T12:24:13Z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0x010100DB141BA736A7B54F9487B502538F9CEC</vt:lpwstr>
  </property>
</Properties>
</file>